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aveExternalLinkValues="0"/>
  <bookViews>
    <workbookView xWindow="240" yWindow="570" windowWidth="28455" windowHeight="11955"/>
  </bookViews>
  <sheets>
    <sheet name="без учета счетов бюджета" sheetId="2" r:id="rId1"/>
  </sheets>
  <definedNames>
    <definedName name="_xlnm.Print_Titles" localSheetId="0">'без учета счетов бюджета'!$4:$5</definedName>
  </definedNames>
  <calcPr calcId="125725"/>
</workbook>
</file>

<file path=xl/calcChain.xml><?xml version="1.0" encoding="utf-8"?>
<calcChain xmlns="http://schemas.openxmlformats.org/spreadsheetml/2006/main">
  <c r="AH11" i="2"/>
  <c r="AB11"/>
  <c r="AC11"/>
  <c r="E51"/>
  <c r="E48"/>
  <c r="E43"/>
  <c r="E40"/>
  <c r="E33"/>
  <c r="E31"/>
  <c r="E26"/>
  <c r="D40"/>
  <c r="D43"/>
  <c r="D48"/>
  <c r="D51"/>
  <c r="AH19"/>
  <c r="AG18"/>
  <c r="AC19"/>
  <c r="AB19"/>
  <c r="E18"/>
  <c r="F18"/>
  <c r="G18"/>
  <c r="H18"/>
  <c r="I18"/>
  <c r="J18"/>
  <c r="K18"/>
  <c r="L18"/>
  <c r="M18"/>
  <c r="N18"/>
  <c r="O18"/>
  <c r="P18"/>
  <c r="Q18"/>
  <c r="R18"/>
  <c r="S18"/>
  <c r="T18"/>
  <c r="U18"/>
  <c r="V18"/>
  <c r="W18"/>
  <c r="D18"/>
  <c r="D15"/>
  <c r="AG51" l="1"/>
  <c r="AG48"/>
  <c r="AG43"/>
  <c r="AG40"/>
  <c r="AG33"/>
  <c r="AG31"/>
  <c r="AG26"/>
  <c r="AG15"/>
  <c r="AG6"/>
  <c r="AG53" l="1"/>
  <c r="D33"/>
  <c r="D31"/>
  <c r="D26"/>
  <c r="D6"/>
  <c r="M53"/>
  <c r="W6"/>
  <c r="AH7"/>
  <c r="AH8"/>
  <c r="AH9"/>
  <c r="AH10"/>
  <c r="AH12"/>
  <c r="AH13"/>
  <c r="AH14"/>
  <c r="AH16"/>
  <c r="AH17"/>
  <c r="AH20"/>
  <c r="AH21"/>
  <c r="AH22"/>
  <c r="AH23"/>
  <c r="AH24"/>
  <c r="AH25"/>
  <c r="AH27"/>
  <c r="AH28"/>
  <c r="AH29"/>
  <c r="AH30"/>
  <c r="AH32"/>
  <c r="AH34"/>
  <c r="AH35"/>
  <c r="AH36"/>
  <c r="AH37"/>
  <c r="AH38"/>
  <c r="AH39"/>
  <c r="AH41"/>
  <c r="AH42"/>
  <c r="AH44"/>
  <c r="AH45"/>
  <c r="AH46"/>
  <c r="AH47"/>
  <c r="AH49"/>
  <c r="AH50"/>
  <c r="AH52"/>
  <c r="F33"/>
  <c r="G33"/>
  <c r="H33"/>
  <c r="I33"/>
  <c r="J33"/>
  <c r="K33"/>
  <c r="L33"/>
  <c r="M33"/>
  <c r="N33"/>
  <c r="O33"/>
  <c r="P33"/>
  <c r="Q33"/>
  <c r="R33"/>
  <c r="S33"/>
  <c r="T33"/>
  <c r="U33"/>
  <c r="V33"/>
  <c r="W33"/>
  <c r="AH33" s="1"/>
  <c r="AB7"/>
  <c r="AC7"/>
  <c r="AB8"/>
  <c r="AC8"/>
  <c r="AB9"/>
  <c r="AC9"/>
  <c r="AB10"/>
  <c r="AC10"/>
  <c r="AB12"/>
  <c r="AC12"/>
  <c r="AB13"/>
  <c r="AC13"/>
  <c r="AB14"/>
  <c r="AC14"/>
  <c r="AB16"/>
  <c r="AC16"/>
  <c r="AB17"/>
  <c r="AC17"/>
  <c r="AB20"/>
  <c r="AC20"/>
  <c r="AC21"/>
  <c r="AB22"/>
  <c r="AC22"/>
  <c r="AB23"/>
  <c r="AC23"/>
  <c r="AB24"/>
  <c r="AC24"/>
  <c r="AB25"/>
  <c r="AC25"/>
  <c r="AB27"/>
  <c r="AC27"/>
  <c r="AB28"/>
  <c r="AC28"/>
  <c r="AB29"/>
  <c r="AC29"/>
  <c r="AB30"/>
  <c r="AC30"/>
  <c r="AB32"/>
  <c r="AC32"/>
  <c r="AB34"/>
  <c r="AC34"/>
  <c r="AB35"/>
  <c r="AC35"/>
  <c r="AB36"/>
  <c r="AC36"/>
  <c r="AB37"/>
  <c r="AC37"/>
  <c r="AB38"/>
  <c r="AC38"/>
  <c r="AB39"/>
  <c r="AC39"/>
  <c r="AB41"/>
  <c r="AC41"/>
  <c r="AB42"/>
  <c r="AC42"/>
  <c r="AB44"/>
  <c r="AC44"/>
  <c r="AB45"/>
  <c r="AC45"/>
  <c r="AB46"/>
  <c r="AC46"/>
  <c r="AB47"/>
  <c r="AC47"/>
  <c r="AB49"/>
  <c r="AC49"/>
  <c r="AB50"/>
  <c r="AC50"/>
  <c r="AB52"/>
  <c r="AC52"/>
  <c r="F51"/>
  <c r="G51"/>
  <c r="H51"/>
  <c r="I51"/>
  <c r="J51"/>
  <c r="K51"/>
  <c r="L51"/>
  <c r="M51"/>
  <c r="N51"/>
  <c r="O51"/>
  <c r="P51"/>
  <c r="Q51"/>
  <c r="R51"/>
  <c r="S51"/>
  <c r="T51"/>
  <c r="U51"/>
  <c r="V51"/>
  <c r="W51"/>
  <c r="AH51" s="1"/>
  <c r="X51"/>
  <c r="Y51"/>
  <c r="Z51"/>
  <c r="AA51"/>
  <c r="F48"/>
  <c r="G48"/>
  <c r="H48"/>
  <c r="I48"/>
  <c r="J48"/>
  <c r="K48"/>
  <c r="L48"/>
  <c r="M48"/>
  <c r="N48"/>
  <c r="O48"/>
  <c r="P48"/>
  <c r="Q48"/>
  <c r="R48"/>
  <c r="S48"/>
  <c r="T48"/>
  <c r="U48"/>
  <c r="V48"/>
  <c r="W48"/>
  <c r="AB48" s="1"/>
  <c r="X48"/>
  <c r="Y48"/>
  <c r="Z48"/>
  <c r="AA48"/>
  <c r="F43"/>
  <c r="G43"/>
  <c r="H43"/>
  <c r="I43"/>
  <c r="J43"/>
  <c r="K43"/>
  <c r="L43"/>
  <c r="M43"/>
  <c r="N43"/>
  <c r="O43"/>
  <c r="P43"/>
  <c r="Q43"/>
  <c r="R43"/>
  <c r="S43"/>
  <c r="T43"/>
  <c r="U43"/>
  <c r="V43"/>
  <c r="W43"/>
  <c r="AH43" s="1"/>
  <c r="F40"/>
  <c r="G40"/>
  <c r="H40"/>
  <c r="I40"/>
  <c r="J40"/>
  <c r="K40"/>
  <c r="L40"/>
  <c r="M40"/>
  <c r="N40"/>
  <c r="N53" s="1"/>
  <c r="O40"/>
  <c r="P40"/>
  <c r="Q40"/>
  <c r="R40"/>
  <c r="S40"/>
  <c r="T40"/>
  <c r="U40"/>
  <c r="V40"/>
  <c r="W40"/>
  <c r="AH40" s="1"/>
  <c r="X33"/>
  <c r="Y33"/>
  <c r="Z33"/>
  <c r="AA33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AC31" s="1"/>
  <c r="X31"/>
  <c r="Y31"/>
  <c r="Z31"/>
  <c r="AA31"/>
  <c r="F26"/>
  <c r="G26"/>
  <c r="H26"/>
  <c r="I26"/>
  <c r="J26"/>
  <c r="K26"/>
  <c r="L26"/>
  <c r="M26"/>
  <c r="N26"/>
  <c r="O26"/>
  <c r="P26"/>
  <c r="Q26"/>
  <c r="R26"/>
  <c r="S26"/>
  <c r="T26"/>
  <c r="U26"/>
  <c r="V26"/>
  <c r="W26"/>
  <c r="AH26" s="1"/>
  <c r="X26"/>
  <c r="Y26"/>
  <c r="Z26"/>
  <c r="AA26"/>
  <c r="X18"/>
  <c r="Y18"/>
  <c r="Z18"/>
  <c r="AA18"/>
  <c r="E15"/>
  <c r="F15"/>
  <c r="G15"/>
  <c r="H15"/>
  <c r="I15"/>
  <c r="J15"/>
  <c r="K15"/>
  <c r="L15"/>
  <c r="M15"/>
  <c r="N15"/>
  <c r="O15"/>
  <c r="O53" s="1"/>
  <c r="P15"/>
  <c r="Q15"/>
  <c r="R15"/>
  <c r="S15"/>
  <c r="T15"/>
  <c r="U15"/>
  <c r="V15"/>
  <c r="W15"/>
  <c r="AB15" s="1"/>
  <c r="X15"/>
  <c r="Y15"/>
  <c r="Z15"/>
  <c r="AA15"/>
  <c r="E6"/>
  <c r="AC6" s="1"/>
  <c r="F6"/>
  <c r="F53" s="1"/>
  <c r="G6"/>
  <c r="G53" s="1"/>
  <c r="H6"/>
  <c r="H53" s="1"/>
  <c r="I6"/>
  <c r="I53" s="1"/>
  <c r="J6"/>
  <c r="J53" s="1"/>
  <c r="K6"/>
  <c r="K53" s="1"/>
  <c r="L6"/>
  <c r="L53" s="1"/>
  <c r="M6"/>
  <c r="N6"/>
  <c r="O6"/>
  <c r="P6"/>
  <c r="P53" s="1"/>
  <c r="Q6"/>
  <c r="Q53" s="1"/>
  <c r="R6"/>
  <c r="R53" s="1"/>
  <c r="S6"/>
  <c r="S53" s="1"/>
  <c r="T6"/>
  <c r="T53" s="1"/>
  <c r="U6"/>
  <c r="U53" s="1"/>
  <c r="V6"/>
  <c r="V53" s="1"/>
  <c r="AB6"/>
  <c r="AH31" l="1"/>
  <c r="AB40"/>
  <c r="AC51"/>
  <c r="AH48"/>
  <c r="AC43"/>
  <c r="AC26"/>
  <c r="AC18"/>
  <c r="AH18"/>
  <c r="W53"/>
  <c r="AH53" s="1"/>
  <c r="AH15"/>
  <c r="AH6"/>
  <c r="AB33"/>
  <c r="AC33"/>
  <c r="AC48"/>
  <c r="AC40"/>
  <c r="AC15"/>
  <c r="E53"/>
  <c r="AB26"/>
  <c r="AB43"/>
  <c r="AB31"/>
  <c r="AB18"/>
  <c r="AC53" l="1"/>
  <c r="AB51" l="1"/>
  <c r="D53"/>
  <c r="AB53" s="1"/>
</calcChain>
</file>

<file path=xl/sharedStrings.xml><?xml version="1.0" encoding="utf-8"?>
<sst xmlns="http://schemas.openxmlformats.org/spreadsheetml/2006/main" count="179" uniqueCount="108">
  <si>
    <t/>
  </si>
  <si>
    <t xml:space="preserve">    ОБЩЕГОСУДАРСТВЕННЫЕ ВОПРОСЫ</t>
  </si>
  <si>
    <t>000</t>
  </si>
  <si>
    <t>0100</t>
  </si>
  <si>
    <t xml:space="preserve">      Функционирование высшего должностного лица субъекта Российской Федерации и муниципального образования</t>
  </si>
  <si>
    <t>0102</t>
  </si>
  <si>
    <t xml:space="preserve">    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</si>
  <si>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</si>
  <si>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 xml:space="preserve">      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</si>
  <si>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</si>
  <si>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 xml:space="preserve">      Судебная система</t>
  </si>
  <si>
    <t>0105</t>
  </si>
  <si>
    <t xml:space="preserve">      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</si>
  <si>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</si>
  <si>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 xml:space="preserve">      Резервные фонды</t>
  </si>
  <si>
    <t>0111</t>
  </si>
  <si>
    <t xml:space="preserve">      Другие общегосударственные вопросы</t>
  </si>
  <si>
    <t>0113</t>
  </si>
  <si>
    <t xml:space="preserve">    НАЦИОНАЛЬНАЯ БЕЗОПАСНОСТЬ И ПРАВООХРАНИТЕЛЬНАЯ ДЕЯТЕЛЬНОСТЬ</t>
  </si>
  <si>
    <t>0300</t>
  </si>
  <si>
    <t xml:space="preserve">      Гражданская оборона</t>
  </si>
  <si>
    <t>0309</t>
  </si>
  <si>
    <t xml:space="preserve">      Защита населения и территории от чрезвычайных ситуаций природного и техногенного характера, пожарная безопасность</t>
  </si>
  <si>
    <t>0310</t>
  </si>
  <si>
    <t xml:space="preserve">    НАЦИОНАЛЬНАЯ ЭКОНОМИКА</t>
  </si>
  <si>
    <t>0400</t>
  </si>
  <si>
    <t xml:space="preserve">      Сельское хозяйство и рыболовство</t>
  </si>
  <si>
    <t>0405</t>
  </si>
  <si>
    <t xml:space="preserve">      Водное хозяйство</t>
  </si>
  <si>
    <t>0406</t>
  </si>
  <si>
    <t xml:space="preserve">      Лесное хозяйство</t>
  </si>
  <si>
    <t>0407</t>
  </si>
  <si>
    <t xml:space="preserve">      Транспорт</t>
  </si>
  <si>
    <t>0408</t>
  </si>
  <si>
    <t xml:space="preserve">      Дорожное хозяйство (дорожные фонды)</t>
  </si>
  <si>
    <t>0409</t>
  </si>
  <si>
    <t xml:space="preserve">      Другие вопросы в области национальной экономики</t>
  </si>
  <si>
    <t>0412</t>
  </si>
  <si>
    <t xml:space="preserve">    ЖИЛИЩНО-КОММУНАЛЬНОЕ ХОЗЯЙСТВО</t>
  </si>
  <si>
    <t>0500</t>
  </si>
  <si>
    <t xml:space="preserve">      Жилищное хозяйство</t>
  </si>
  <si>
    <t>0501</t>
  </si>
  <si>
    <t xml:space="preserve">      Коммунальное хозяйство</t>
  </si>
  <si>
    <t>0502</t>
  </si>
  <si>
    <t xml:space="preserve">      Благоустройство</t>
  </si>
  <si>
    <t>0503</t>
  </si>
  <si>
    <t xml:space="preserve">      Другие вопросы в области жилищно-коммунального хозяйства</t>
  </si>
  <si>
    <t>0505</t>
  </si>
  <si>
    <t xml:space="preserve">    ОХРАНА ОКРУЖАЮЩЕЙ СРЕДЫ</t>
  </si>
  <si>
    <t>0600</t>
  </si>
  <si>
    <t xml:space="preserve">      Другие вопросы в области охраны окружающей среды</t>
  </si>
  <si>
    <t>0605</t>
  </si>
  <si>
    <t xml:space="preserve">    ОБРАЗОВАНИЕ</t>
  </si>
  <si>
    <t>0700</t>
  </si>
  <si>
    <t xml:space="preserve">      Дошкольное образование</t>
  </si>
  <si>
    <t>0701</t>
  </si>
  <si>
    <t xml:space="preserve">      Общее образование</t>
  </si>
  <si>
    <t>0702</t>
  </si>
  <si>
    <t xml:space="preserve">      Дополнительное образование детей</t>
  </si>
  <si>
    <t>0703</t>
  </si>
  <si>
    <t xml:space="preserve">      Профессиональная подготовка, переподготовка и повышение квалификации</t>
  </si>
  <si>
    <t>0705</t>
  </si>
  <si>
    <t xml:space="preserve">      Молодежная политика</t>
  </si>
  <si>
    <t>0707</t>
  </si>
  <si>
    <t xml:space="preserve">      Другие вопросы в области образования</t>
  </si>
  <si>
    <t>0709</t>
  </si>
  <si>
    <t xml:space="preserve">    КУЛЬТУРА, КИНЕМАТОГРАФИЯ</t>
  </si>
  <si>
    <t>0800</t>
  </si>
  <si>
    <t xml:space="preserve">      Культура</t>
  </si>
  <si>
    <t>0801</t>
  </si>
  <si>
    <t xml:space="preserve">      Другие вопросы в области культуры, кинематографии</t>
  </si>
  <si>
    <t>0804</t>
  </si>
  <si>
    <t xml:space="preserve">    СОЦИАЛЬНАЯ ПОЛИТИКА</t>
  </si>
  <si>
    <t>1000</t>
  </si>
  <si>
    <t xml:space="preserve">      Пенсионное обеспечение</t>
  </si>
  <si>
    <t>1001</t>
  </si>
  <si>
    <t xml:space="preserve">      Социальное обеспечение населения</t>
  </si>
  <si>
    <t>1003</t>
  </si>
  <si>
    <t xml:space="preserve">      Охрана семьи и детства</t>
  </si>
  <si>
    <t>1004</t>
  </si>
  <si>
    <t xml:space="preserve">      Другие вопросы в области социальной политики</t>
  </si>
  <si>
    <t>1006</t>
  </si>
  <si>
    <t xml:space="preserve">    ФИЗИЧЕСКАЯ КУЛЬТУРА И СПОРТ</t>
  </si>
  <si>
    <t>1100</t>
  </si>
  <si>
    <t xml:space="preserve">      Массовый спорт</t>
  </si>
  <si>
    <t>1102</t>
  </si>
  <si>
    <t xml:space="preserve">      Спорт высших достижений</t>
  </si>
  <si>
    <t>1103</t>
  </si>
  <si>
    <t xml:space="preserve">    СРЕДСТВА МАССОВОЙ ИНФОРМАЦИИ</t>
  </si>
  <si>
    <t>1200</t>
  </si>
  <si>
    <t xml:space="preserve">      Периодическая печать и издательства</t>
  </si>
  <si>
    <t>1202</t>
  </si>
  <si>
    <t>ВСЕГО РАСХОДОВ:</t>
  </si>
  <si>
    <t>Наименование разделов, подразделов</t>
  </si>
  <si>
    <t>Код</t>
  </si>
  <si>
    <t>Темп роста к соответствующему периоду прошлого года, %</t>
  </si>
  <si>
    <t>--</t>
  </si>
  <si>
    <t xml:space="preserve">Утверждено Решением Думы муниципального округа город Партизанск Приморского края  от 05.12.2025 г. № 270-Р (в редакции Решения от 19.03.2026 г. № 287-Р), рублей </t>
  </si>
  <si>
    <t xml:space="preserve">План по сводной бюджетной росписи, действующей на конец отчетного периода (по состоянию на 01.04.2026 г.), Источник: Форма по ОКУД 0503117, рублей </t>
  </si>
  <si>
    <t xml:space="preserve">Фактически исполнено за 1 квартал 2026 г. (по состоянию на 01.04.2026 г.), рублей </t>
  </si>
  <si>
    <t>% исполнения годового плана за 1 квартал 2026 года 
по Решению о бюджете (по состоянию на 01.04.2026), %</t>
  </si>
  <si>
    <t>% исполнения годового плана
по плану по сводной бюджетной росписи по состоянию на 01.04.2026, %</t>
  </si>
  <si>
    <t>Фактически исполнено за 1 квартал 2025 года, тыс. руб.
(по состоянию на 01.04.2025), рублей</t>
  </si>
  <si>
    <t>0107</t>
  </si>
  <si>
    <t xml:space="preserve">      Обеспечение проведения выборов и референдумов</t>
  </si>
  <si>
    <t>0401</t>
  </si>
  <si>
    <t xml:space="preserve">      Общеэкономические вопросы</t>
  </si>
  <si>
    <t>Сведения об исполнении расходов бюджета муниципального округа город Партизанск Приморского края по разделам и подразделам классификации расходов бюджета за 1 квартал 2026 года по состоянию на 01.04.2026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</si>
</sst>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Arial Cyr"/>
      <family val="2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5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  <xf numFmtId="4" fontId="11" fillId="0" borderId="2">
      <alignment horizontal="right" vertical="top" shrinkToFit="1"/>
    </xf>
  </cellStyleXfs>
  <cellXfs count="49">
    <xf numFmtId="0" fontId="0" fillId="0" borderId="0" xfId="0"/>
    <xf numFmtId="0" fontId="8" fillId="0" borderId="0" xfId="0" applyFont="1" applyProtection="1">
      <protection locked="0"/>
    </xf>
    <xf numFmtId="0" fontId="9" fillId="0" borderId="1" xfId="3" applyNumberFormat="1" applyFont="1" applyProtection="1"/>
    <xf numFmtId="0" fontId="9" fillId="0" borderId="2" xfId="7" applyNumberFormat="1" applyFont="1" applyProtection="1">
      <alignment horizontal="center" vertical="center" wrapText="1"/>
    </xf>
    <xf numFmtId="0" fontId="7" fillId="0" borderId="2" xfId="8" applyNumberFormat="1" applyFont="1" applyProtection="1">
      <alignment vertical="top" wrapText="1"/>
    </xf>
    <xf numFmtId="1" fontId="9" fillId="0" borderId="2" xfId="9" applyNumberFormat="1" applyFont="1" applyProtection="1">
      <alignment horizontal="center" vertical="top" shrinkToFit="1"/>
    </xf>
    <xf numFmtId="4" fontId="7" fillId="2" borderId="2" xfId="10" applyNumberFormat="1" applyFont="1" applyProtection="1">
      <alignment horizontal="right" vertical="top" shrinkToFit="1"/>
    </xf>
    <xf numFmtId="10" fontId="7" fillId="2" borderId="2" xfId="11" applyNumberFormat="1" applyFont="1" applyProtection="1">
      <alignment horizontal="right" vertical="top" shrinkToFit="1"/>
    </xf>
    <xf numFmtId="4" fontId="7" fillId="3" borderId="2" xfId="13" applyNumberFormat="1" applyFont="1" applyProtection="1">
      <alignment horizontal="right" vertical="top" shrinkToFit="1"/>
    </xf>
    <xf numFmtId="10" fontId="7" fillId="3" borderId="2" xfId="14" applyNumberFormat="1" applyFont="1" applyProtection="1">
      <alignment horizontal="right" vertical="top" shrinkToFit="1"/>
    </xf>
    <xf numFmtId="0" fontId="9" fillId="0" borderId="1" xfId="15" applyNumberFormat="1" applyFont="1" applyProtection="1">
      <alignment horizontal="left" wrapText="1"/>
    </xf>
    <xf numFmtId="0" fontId="10" fillId="0" borderId="0" xfId="0" applyFont="1" applyProtection="1">
      <protection locked="0"/>
    </xf>
    <xf numFmtId="1" fontId="7" fillId="0" borderId="2" xfId="9" applyNumberFormat="1" applyFont="1" applyProtection="1">
      <alignment horizontal="center" vertical="top" shrinkToFit="1"/>
    </xf>
    <xf numFmtId="0" fontId="9" fillId="0" borderId="1" xfId="5" applyNumberFormat="1" applyFont="1" applyProtection="1">
      <alignment horizontal="center"/>
    </xf>
    <xf numFmtId="0" fontId="9" fillId="0" borderId="2" xfId="8" applyNumberFormat="1" applyFont="1" applyProtection="1">
      <alignment vertical="top" wrapText="1"/>
    </xf>
    <xf numFmtId="4" fontId="9" fillId="2" borderId="2" xfId="10" applyNumberFormat="1" applyFont="1" applyProtection="1">
      <alignment horizontal="right" vertical="top" shrinkToFit="1"/>
    </xf>
    <xf numFmtId="10" fontId="9" fillId="2" borderId="2" xfId="11" applyNumberFormat="1" applyFont="1" applyProtection="1">
      <alignment horizontal="right" vertical="top" shrinkToFit="1"/>
    </xf>
    <xf numFmtId="4" fontId="9" fillId="0" borderId="2" xfId="10" applyNumberFormat="1" applyFont="1" applyFill="1" applyProtection="1">
      <alignment horizontal="right" vertical="top" shrinkToFit="1"/>
    </xf>
    <xf numFmtId="0" fontId="9" fillId="0" borderId="3" xfId="6" applyNumberFormat="1" applyFont="1" applyBorder="1" applyAlignment="1" applyProtection="1"/>
    <xf numFmtId="0" fontId="9" fillId="0" borderId="3" xfId="6" applyFont="1" applyBorder="1" applyAlignment="1"/>
    <xf numFmtId="4" fontId="7" fillId="0" borderId="2" xfId="10" applyNumberFormat="1" applyFont="1" applyFill="1" applyProtection="1">
      <alignment horizontal="right" vertical="top" shrinkToFit="1"/>
    </xf>
    <xf numFmtId="0" fontId="7" fillId="0" borderId="4" xfId="12" applyNumberFormat="1" applyFont="1" applyBorder="1" applyAlignment="1" applyProtection="1"/>
    <xf numFmtId="0" fontId="7" fillId="0" borderId="5" xfId="12" applyFont="1" applyBorder="1" applyAlignment="1"/>
    <xf numFmtId="4" fontId="7" fillId="0" borderId="2" xfId="13" applyNumberFormat="1" applyFont="1" applyFill="1" applyProtection="1">
      <alignment horizontal="right" vertical="top" shrinkToFit="1"/>
    </xf>
    <xf numFmtId="0" fontId="8" fillId="0" borderId="3" xfId="6" applyFont="1" applyBorder="1" applyAlignment="1"/>
    <xf numFmtId="0" fontId="8" fillId="0" borderId="2" xfId="7" applyNumberFormat="1" applyFont="1" applyProtection="1">
      <alignment horizontal="center" vertical="center" wrapText="1"/>
    </xf>
    <xf numFmtId="4" fontId="10" fillId="0" borderId="2" xfId="10" applyNumberFormat="1" applyFont="1" applyFill="1" applyProtection="1">
      <alignment horizontal="right" vertical="top" shrinkToFit="1"/>
    </xf>
    <xf numFmtId="4" fontId="8" fillId="0" borderId="2" xfId="10" applyNumberFormat="1" applyFont="1" applyFill="1" applyProtection="1">
      <alignment horizontal="right" vertical="top" shrinkToFit="1"/>
    </xf>
    <xf numFmtId="4" fontId="10" fillId="0" borderId="2" xfId="13" applyNumberFormat="1" applyFont="1" applyFill="1" applyProtection="1">
      <alignment horizontal="right" vertical="top" shrinkToFit="1"/>
    </xf>
    <xf numFmtId="0" fontId="8" fillId="0" borderId="1" xfId="3" applyNumberFormat="1" applyFont="1" applyProtection="1"/>
    <xf numFmtId="0" fontId="8" fillId="0" borderId="1" xfId="15" applyNumberFormat="1" applyFont="1" applyProtection="1">
      <alignment horizontal="left" wrapText="1"/>
    </xf>
    <xf numFmtId="49" fontId="9" fillId="0" borderId="2" xfId="9" applyNumberFormat="1" applyFont="1" applyProtection="1">
      <alignment horizontal="center" vertical="top" shrinkToFit="1"/>
    </xf>
    <xf numFmtId="49" fontId="9" fillId="0" borderId="3" xfId="6" applyNumberFormat="1" applyFont="1" applyBorder="1" applyAlignment="1"/>
    <xf numFmtId="49" fontId="7" fillId="0" borderId="2" xfId="9" applyNumberFormat="1" applyFont="1" applyProtection="1">
      <alignment horizontal="center" vertical="top" shrinkToFit="1"/>
    </xf>
    <xf numFmtId="49" fontId="7" fillId="0" borderId="5" xfId="12" applyNumberFormat="1" applyFont="1" applyBorder="1" applyAlignment="1"/>
    <xf numFmtId="49" fontId="9" fillId="0" borderId="1" xfId="3" applyNumberFormat="1" applyFont="1" applyProtection="1"/>
    <xf numFmtId="49" fontId="8" fillId="0" borderId="0" xfId="0" applyNumberFormat="1" applyFont="1" applyProtection="1">
      <protection locked="0"/>
    </xf>
    <xf numFmtId="0" fontId="8" fillId="0" borderId="6" xfId="0" applyFont="1" applyFill="1" applyBorder="1" applyAlignment="1">
      <alignment wrapText="1"/>
    </xf>
    <xf numFmtId="0" fontId="8" fillId="0" borderId="2" xfId="7" applyNumberFormat="1" applyFont="1" applyProtection="1">
      <alignment horizontal="center" vertical="center" wrapText="1"/>
    </xf>
    <xf numFmtId="0" fontId="8" fillId="0" borderId="2" xfId="7" applyFont="1">
      <alignment horizontal="center" vertical="center" wrapText="1"/>
    </xf>
    <xf numFmtId="0" fontId="9" fillId="0" borderId="1" xfId="4" applyNumberFormat="1" applyFont="1" applyProtection="1">
      <alignment horizontal="center" wrapText="1"/>
    </xf>
    <xf numFmtId="0" fontId="9" fillId="0" borderId="2" xfId="7" applyNumberFormat="1" applyFont="1" applyProtection="1">
      <alignment horizontal="center" vertical="center" wrapText="1"/>
    </xf>
    <xf numFmtId="0" fontId="9" fillId="0" borderId="2" xfId="7" applyFont="1">
      <alignment horizontal="center" vertical="center" wrapText="1"/>
    </xf>
    <xf numFmtId="0" fontId="9" fillId="0" borderId="1" xfId="5" applyNumberFormat="1" applyFont="1" applyProtection="1">
      <alignment horizontal="center"/>
    </xf>
    <xf numFmtId="0" fontId="9" fillId="0" borderId="1" xfId="5" applyFont="1">
      <alignment horizontal="center"/>
    </xf>
    <xf numFmtId="49" fontId="9" fillId="0" borderId="2" xfId="7" applyNumberFormat="1" applyFont="1" applyProtection="1">
      <alignment horizontal="center" vertical="center" wrapText="1"/>
    </xf>
    <xf numFmtId="49" fontId="9" fillId="0" borderId="2" xfId="7" applyNumberFormat="1" applyFont="1">
      <alignment horizontal="center" vertical="center" wrapText="1"/>
    </xf>
    <xf numFmtId="0" fontId="9" fillId="0" borderId="1" xfId="15" applyNumberFormat="1" applyFont="1" applyProtection="1">
      <alignment horizontal="left" wrapText="1"/>
    </xf>
    <xf numFmtId="0" fontId="9" fillId="0" borderId="1" xfId="15" applyFont="1">
      <alignment horizontal="left" wrapText="1"/>
    </xf>
  </cellXfs>
  <cellStyles count="35">
    <cellStyle name="br" xfId="18"/>
    <cellStyle name="col" xfId="17"/>
    <cellStyle name="dtrow" xfId="1"/>
    <cellStyle name="style0" xfId="19"/>
    <cellStyle name="td" xfId="20"/>
    <cellStyle name="tr" xfId="16"/>
    <cellStyle name="xl21" xfId="21"/>
    <cellStyle name="xl22" xfId="7"/>
    <cellStyle name="xl23" xfId="22"/>
    <cellStyle name="xl24" xfId="3"/>
    <cellStyle name="xl25" xfId="9"/>
    <cellStyle name="xl26" xfId="12"/>
    <cellStyle name="xl27" xfId="23"/>
    <cellStyle name="xl27 10" xfId="34"/>
    <cellStyle name="xl27 2" xfId="26"/>
    <cellStyle name="xl27 3" xfId="27"/>
    <cellStyle name="xl27 4" xfId="28"/>
    <cellStyle name="xl27 5" xfId="29"/>
    <cellStyle name="xl27 6" xfId="30"/>
    <cellStyle name="xl27 7" xfId="31"/>
    <cellStyle name="xl27 8" xfId="32"/>
    <cellStyle name="xl27 9" xfId="33"/>
    <cellStyle name="xl28" xfId="13"/>
    <cellStyle name="xl29" xfId="2"/>
    <cellStyle name="xl30" xfId="15"/>
    <cellStyle name="xl31" xfId="24"/>
    <cellStyle name="xl32" xfId="14"/>
    <cellStyle name="xl33" xfId="4"/>
    <cellStyle name="xl34" xfId="5"/>
    <cellStyle name="xl35" xfId="6"/>
    <cellStyle name="xl36" xfId="25"/>
    <cellStyle name="xl37" xfId="8"/>
    <cellStyle name="xl38" xfId="10"/>
    <cellStyle name="xl39" xfId="11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55"/>
  <sheetViews>
    <sheetView showGridLines="0" tabSelected="1" zoomScale="90" zoomScaleNormal="90" zoomScaleSheetLayoutView="100" workbookViewId="0">
      <pane ySplit="5" topLeftCell="A6" activePane="bottomLeft" state="frozen"/>
      <selection pane="bottomLeft" activeCell="A2" sqref="A2:AD2"/>
    </sheetView>
  </sheetViews>
  <sheetFormatPr defaultRowHeight="15.75" outlineLevelRow="1"/>
  <cols>
    <col min="1" max="1" width="40" style="1" customWidth="1"/>
    <col min="2" max="2" width="9.140625" style="1" hidden="1"/>
    <col min="3" max="3" width="8.5703125" style="36" customWidth="1"/>
    <col min="4" max="4" width="29.7109375" style="1" customWidth="1"/>
    <col min="5" max="5" width="23.42578125" style="1" customWidth="1"/>
    <col min="6" max="22" width="9.140625" style="1" hidden="1"/>
    <col min="23" max="23" width="19.5703125" style="1" customWidth="1"/>
    <col min="24" max="27" width="9.140625" style="1" hidden="1"/>
    <col min="28" max="28" width="23.28515625" style="1" customWidth="1"/>
    <col min="29" max="29" width="22.85546875" style="1" customWidth="1"/>
    <col min="30" max="32" width="9.140625" style="1" hidden="1"/>
    <col min="33" max="34" width="23.42578125" style="1" customWidth="1"/>
    <col min="35" max="16384" width="9.140625" style="1"/>
  </cols>
  <sheetData>
    <row r="1" spans="1:34" ht="44.25" customHeight="1">
      <c r="A1" s="40" t="s">
        <v>107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</row>
    <row r="2" spans="1:34" ht="15.75" customHeight="1">
      <c r="A2" s="43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13"/>
      <c r="AF2" s="13"/>
      <c r="AG2" s="2"/>
      <c r="AH2" s="2"/>
    </row>
    <row r="3" spans="1:34" ht="12.75" customHeight="1">
      <c r="A3" s="18"/>
      <c r="B3" s="19"/>
      <c r="C3" s="3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</row>
    <row r="4" spans="1:34" ht="38.25" customHeight="1">
      <c r="A4" s="41" t="s">
        <v>93</v>
      </c>
      <c r="B4" s="41" t="s">
        <v>0</v>
      </c>
      <c r="C4" s="45" t="s">
        <v>94</v>
      </c>
      <c r="D4" s="38" t="s">
        <v>97</v>
      </c>
      <c r="E4" s="38" t="s">
        <v>98</v>
      </c>
      <c r="F4" s="38" t="s">
        <v>0</v>
      </c>
      <c r="G4" s="38" t="s">
        <v>0</v>
      </c>
      <c r="H4" s="38" t="s">
        <v>0</v>
      </c>
      <c r="I4" s="38" t="s">
        <v>0</v>
      </c>
      <c r="J4" s="38" t="s">
        <v>0</v>
      </c>
      <c r="K4" s="38" t="s">
        <v>0</v>
      </c>
      <c r="L4" s="38" t="s">
        <v>0</v>
      </c>
      <c r="M4" s="38" t="s">
        <v>0</v>
      </c>
      <c r="N4" s="38" t="s">
        <v>0</v>
      </c>
      <c r="O4" s="38" t="s">
        <v>0</v>
      </c>
      <c r="P4" s="25" t="s">
        <v>0</v>
      </c>
      <c r="Q4" s="38" t="s">
        <v>0</v>
      </c>
      <c r="R4" s="38" t="s">
        <v>0</v>
      </c>
      <c r="S4" s="38" t="s">
        <v>0</v>
      </c>
      <c r="T4" s="38" t="s">
        <v>0</v>
      </c>
      <c r="U4" s="38" t="s">
        <v>0</v>
      </c>
      <c r="V4" s="25" t="s">
        <v>0</v>
      </c>
      <c r="W4" s="38" t="s">
        <v>99</v>
      </c>
      <c r="X4" s="41" t="s">
        <v>0</v>
      </c>
      <c r="Y4" s="41" t="s">
        <v>0</v>
      </c>
      <c r="Z4" s="3" t="s">
        <v>0</v>
      </c>
      <c r="AA4" s="41" t="s">
        <v>0</v>
      </c>
      <c r="AB4" s="41" t="s">
        <v>100</v>
      </c>
      <c r="AC4" s="41" t="s">
        <v>101</v>
      </c>
      <c r="AD4" s="41" t="s">
        <v>0</v>
      </c>
      <c r="AE4" s="41" t="s">
        <v>0</v>
      </c>
      <c r="AF4" s="41" t="s">
        <v>0</v>
      </c>
      <c r="AG4" s="41" t="s">
        <v>102</v>
      </c>
      <c r="AH4" s="41" t="s">
        <v>95</v>
      </c>
    </row>
    <row r="5" spans="1:34" ht="111.75" customHeight="1">
      <c r="A5" s="42"/>
      <c r="B5" s="42"/>
      <c r="C5" s="46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25"/>
      <c r="Q5" s="39"/>
      <c r="R5" s="39"/>
      <c r="S5" s="39"/>
      <c r="T5" s="39"/>
      <c r="U5" s="39"/>
      <c r="V5" s="25"/>
      <c r="W5" s="39"/>
      <c r="X5" s="42"/>
      <c r="Y5" s="42"/>
      <c r="Z5" s="3"/>
      <c r="AA5" s="42"/>
      <c r="AB5" s="42"/>
      <c r="AC5" s="42"/>
      <c r="AD5" s="42"/>
      <c r="AE5" s="42"/>
      <c r="AF5" s="42"/>
      <c r="AG5" s="42"/>
      <c r="AH5" s="42"/>
    </row>
    <row r="6" spans="1:34" s="11" customFormat="1" ht="31.5">
      <c r="A6" s="4" t="s">
        <v>1</v>
      </c>
      <c r="B6" s="12" t="s">
        <v>2</v>
      </c>
      <c r="C6" s="33" t="s">
        <v>3</v>
      </c>
      <c r="D6" s="26">
        <f t="shared" ref="D6" si="0">SUM(D7:D14)</f>
        <v>443467481.89999998</v>
      </c>
      <c r="E6" s="26">
        <f t="shared" ref="E6:V6" si="1">SUM(E7:E14)</f>
        <v>442967481.89999998</v>
      </c>
      <c r="F6" s="26">
        <f t="shared" si="1"/>
        <v>0</v>
      </c>
      <c r="G6" s="26">
        <f t="shared" si="1"/>
        <v>0</v>
      </c>
      <c r="H6" s="26">
        <f t="shared" si="1"/>
        <v>0</v>
      </c>
      <c r="I6" s="26">
        <f t="shared" si="1"/>
        <v>0</v>
      </c>
      <c r="J6" s="26">
        <f t="shared" si="1"/>
        <v>0</v>
      </c>
      <c r="K6" s="26">
        <f t="shared" si="1"/>
        <v>0</v>
      </c>
      <c r="L6" s="26">
        <f t="shared" si="1"/>
        <v>0</v>
      </c>
      <c r="M6" s="26">
        <f t="shared" si="1"/>
        <v>0</v>
      </c>
      <c r="N6" s="26">
        <f t="shared" si="1"/>
        <v>0</v>
      </c>
      <c r="O6" s="26">
        <f t="shared" si="1"/>
        <v>0</v>
      </c>
      <c r="P6" s="26">
        <f t="shared" si="1"/>
        <v>0</v>
      </c>
      <c r="Q6" s="26">
        <f t="shared" si="1"/>
        <v>0</v>
      </c>
      <c r="R6" s="26">
        <f t="shared" si="1"/>
        <v>0</v>
      </c>
      <c r="S6" s="26">
        <f t="shared" si="1"/>
        <v>0</v>
      </c>
      <c r="T6" s="26">
        <f t="shared" si="1"/>
        <v>0</v>
      </c>
      <c r="U6" s="26">
        <f t="shared" si="1"/>
        <v>0</v>
      </c>
      <c r="V6" s="26">
        <f t="shared" si="1"/>
        <v>0</v>
      </c>
      <c r="W6" s="26">
        <f>SUM(W7:W14)</f>
        <v>67008730.090000004</v>
      </c>
      <c r="X6" s="20">
        <v>0</v>
      </c>
      <c r="Y6" s="20">
        <v>0</v>
      </c>
      <c r="Z6" s="20">
        <v>58343125.649999999</v>
      </c>
      <c r="AA6" s="20">
        <v>-58343125.649999999</v>
      </c>
      <c r="AB6" s="20">
        <f>W6/D6*100</f>
        <v>15.110178947711479</v>
      </c>
      <c r="AC6" s="20">
        <f>W6/E6*100</f>
        <v>15.127234577712692</v>
      </c>
      <c r="AD6" s="20">
        <v>0</v>
      </c>
      <c r="AE6" s="20">
        <v>0</v>
      </c>
      <c r="AF6" s="20">
        <v>0</v>
      </c>
      <c r="AG6" s="26">
        <f>SUM(AG7:AG14)</f>
        <v>63368248.350000001</v>
      </c>
      <c r="AH6" s="20">
        <f>IF(AG6=0,"--",W6/AG6*100)</f>
        <v>105.74496192461031</v>
      </c>
    </row>
    <row r="7" spans="1:34" ht="63" outlineLevel="1">
      <c r="A7" s="14" t="s">
        <v>4</v>
      </c>
      <c r="B7" s="5" t="s">
        <v>2</v>
      </c>
      <c r="C7" s="31" t="s">
        <v>5</v>
      </c>
      <c r="D7" s="27">
        <v>5702504.9799999995</v>
      </c>
      <c r="E7" s="27">
        <v>5702504.9800000004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v>0</v>
      </c>
      <c r="N7" s="27">
        <v>0</v>
      </c>
      <c r="O7" s="27">
        <v>0</v>
      </c>
      <c r="P7" s="27">
        <v>0</v>
      </c>
      <c r="Q7" s="27">
        <v>0</v>
      </c>
      <c r="R7" s="27">
        <v>0</v>
      </c>
      <c r="S7" s="27">
        <v>0</v>
      </c>
      <c r="T7" s="27">
        <v>0</v>
      </c>
      <c r="U7" s="27">
        <v>0</v>
      </c>
      <c r="V7" s="27">
        <v>0</v>
      </c>
      <c r="W7" s="27">
        <v>827109.84</v>
      </c>
      <c r="X7" s="17">
        <v>0</v>
      </c>
      <c r="Y7" s="17">
        <v>0</v>
      </c>
      <c r="Z7" s="17">
        <v>750534.06</v>
      </c>
      <c r="AA7" s="17">
        <v>-750534.06</v>
      </c>
      <c r="AB7" s="17">
        <f t="shared" ref="AB7:AB53" si="2">W7/D7*100</f>
        <v>14.504324729235046</v>
      </c>
      <c r="AC7" s="17">
        <f t="shared" ref="AC7:AC52" si="3">W7/E7*100</f>
        <v>14.504324729235044</v>
      </c>
      <c r="AD7" s="15">
        <v>0</v>
      </c>
      <c r="AE7" s="16">
        <v>0</v>
      </c>
      <c r="AF7" s="15">
        <v>0</v>
      </c>
      <c r="AG7" s="27">
        <v>752375.84</v>
      </c>
      <c r="AH7" s="17">
        <f t="shared" ref="AH7:AH53" si="4">IF(AG7=0,"--",W7/AG7*100)</f>
        <v>109.93306749456495</v>
      </c>
    </row>
    <row r="8" spans="1:34" ht="78.75" outlineLevel="1">
      <c r="A8" s="14" t="s">
        <v>6</v>
      </c>
      <c r="B8" s="5" t="s">
        <v>2</v>
      </c>
      <c r="C8" s="31" t="s">
        <v>7</v>
      </c>
      <c r="D8" s="27">
        <v>13970091</v>
      </c>
      <c r="E8" s="27">
        <v>13970091</v>
      </c>
      <c r="F8" s="27">
        <v>0</v>
      </c>
      <c r="G8" s="27">
        <v>0</v>
      </c>
      <c r="H8" s="27">
        <v>0</v>
      </c>
      <c r="I8" s="27">
        <v>0</v>
      </c>
      <c r="J8" s="27">
        <v>0</v>
      </c>
      <c r="K8" s="27">
        <v>0</v>
      </c>
      <c r="L8" s="27">
        <v>0</v>
      </c>
      <c r="M8" s="27">
        <v>0</v>
      </c>
      <c r="N8" s="27">
        <v>0</v>
      </c>
      <c r="O8" s="27">
        <v>0</v>
      </c>
      <c r="P8" s="27">
        <v>0</v>
      </c>
      <c r="Q8" s="27">
        <v>0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2511403.25</v>
      </c>
      <c r="X8" s="17">
        <v>0</v>
      </c>
      <c r="Y8" s="17">
        <v>0</v>
      </c>
      <c r="Z8" s="17">
        <v>1994884.26</v>
      </c>
      <c r="AA8" s="17">
        <v>-1994884.26</v>
      </c>
      <c r="AB8" s="17">
        <f t="shared" si="2"/>
        <v>17.976999935075582</v>
      </c>
      <c r="AC8" s="17">
        <f t="shared" si="3"/>
        <v>17.976999935075582</v>
      </c>
      <c r="AD8" s="15">
        <v>0</v>
      </c>
      <c r="AE8" s="16">
        <v>0</v>
      </c>
      <c r="AF8" s="15">
        <v>0</v>
      </c>
      <c r="AG8" s="27">
        <v>2080726.58</v>
      </c>
      <c r="AH8" s="17">
        <f t="shared" si="4"/>
        <v>120.69837883264796</v>
      </c>
    </row>
    <row r="9" spans="1:34" ht="78.75" outlineLevel="1">
      <c r="A9" s="14" t="s">
        <v>8</v>
      </c>
      <c r="B9" s="5" t="s">
        <v>2</v>
      </c>
      <c r="C9" s="31" t="s">
        <v>9</v>
      </c>
      <c r="D9" s="27">
        <v>138513465.58000001</v>
      </c>
      <c r="E9" s="27">
        <v>138513465.58000001</v>
      </c>
      <c r="F9" s="27">
        <v>0</v>
      </c>
      <c r="G9" s="27">
        <v>0</v>
      </c>
      <c r="H9" s="27">
        <v>0</v>
      </c>
      <c r="I9" s="27">
        <v>0</v>
      </c>
      <c r="J9" s="27">
        <v>0</v>
      </c>
      <c r="K9" s="27">
        <v>0</v>
      </c>
      <c r="L9" s="27">
        <v>0</v>
      </c>
      <c r="M9" s="27">
        <v>0</v>
      </c>
      <c r="N9" s="27">
        <v>0</v>
      </c>
      <c r="O9" s="27">
        <v>0</v>
      </c>
      <c r="P9" s="27">
        <v>0</v>
      </c>
      <c r="Q9" s="27">
        <v>0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21601494.91</v>
      </c>
      <c r="X9" s="17">
        <v>0</v>
      </c>
      <c r="Y9" s="17">
        <v>0</v>
      </c>
      <c r="Z9" s="17">
        <v>18165649.66</v>
      </c>
      <c r="AA9" s="17">
        <v>-18165649.66</v>
      </c>
      <c r="AB9" s="17">
        <f t="shared" si="2"/>
        <v>15.595230990393357</v>
      </c>
      <c r="AC9" s="17">
        <f t="shared" si="3"/>
        <v>15.595230990393357</v>
      </c>
      <c r="AD9" s="15">
        <v>0</v>
      </c>
      <c r="AE9" s="16">
        <v>0</v>
      </c>
      <c r="AF9" s="15">
        <v>0</v>
      </c>
      <c r="AG9" s="27">
        <v>20060734.399999999</v>
      </c>
      <c r="AH9" s="17">
        <f t="shared" si="4"/>
        <v>107.68047908555134</v>
      </c>
    </row>
    <row r="10" spans="1:34" outlineLevel="1">
      <c r="A10" s="14" t="s">
        <v>10</v>
      </c>
      <c r="B10" s="5" t="s">
        <v>2</v>
      </c>
      <c r="C10" s="31" t="s">
        <v>11</v>
      </c>
      <c r="D10" s="27">
        <v>383409</v>
      </c>
      <c r="E10" s="27">
        <v>383409</v>
      </c>
      <c r="F10" s="27">
        <v>0</v>
      </c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7">
        <v>0</v>
      </c>
      <c r="Q10" s="27">
        <v>0</v>
      </c>
      <c r="R10" s="27">
        <v>0</v>
      </c>
      <c r="S10" s="27">
        <v>0</v>
      </c>
      <c r="T10" s="27">
        <v>0</v>
      </c>
      <c r="U10" s="27">
        <v>0</v>
      </c>
      <c r="V10" s="27">
        <v>0</v>
      </c>
      <c r="W10" s="27">
        <v>0</v>
      </c>
      <c r="X10" s="17">
        <v>0</v>
      </c>
      <c r="Y10" s="17">
        <v>0</v>
      </c>
      <c r="Z10" s="17">
        <v>0</v>
      </c>
      <c r="AA10" s="17">
        <v>0</v>
      </c>
      <c r="AB10" s="17">
        <f t="shared" si="2"/>
        <v>0</v>
      </c>
      <c r="AC10" s="17">
        <f t="shared" si="3"/>
        <v>0</v>
      </c>
      <c r="AD10" s="15">
        <v>0</v>
      </c>
      <c r="AE10" s="16">
        <v>0</v>
      </c>
      <c r="AF10" s="15">
        <v>0</v>
      </c>
      <c r="AG10" s="27">
        <v>17174.599999999999</v>
      </c>
      <c r="AH10" s="17">
        <f t="shared" si="4"/>
        <v>0</v>
      </c>
    </row>
    <row r="11" spans="1:34" ht="31.5" outlineLevel="1">
      <c r="A11" s="14" t="s">
        <v>104</v>
      </c>
      <c r="B11" s="5"/>
      <c r="C11" s="31" t="s">
        <v>103</v>
      </c>
      <c r="D11" s="27">
        <v>23874744.140000001</v>
      </c>
      <c r="E11" s="27">
        <v>23874744.140000001</v>
      </c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>
        <v>3671631.67</v>
      </c>
      <c r="X11" s="17"/>
      <c r="Y11" s="17"/>
      <c r="Z11" s="17"/>
      <c r="AA11" s="17"/>
      <c r="AB11" s="17">
        <f t="shared" ref="AB11" si="5">W11/D11*100</f>
        <v>15.378726777006623</v>
      </c>
      <c r="AC11" s="17">
        <f t="shared" ref="AC11" si="6">W11/E11*100</f>
        <v>15.378726777006623</v>
      </c>
      <c r="AD11" s="15"/>
      <c r="AE11" s="16"/>
      <c r="AF11" s="15"/>
      <c r="AG11" s="27">
        <v>0</v>
      </c>
      <c r="AH11" s="17" t="str">
        <f t="shared" si="4"/>
        <v>--</v>
      </c>
    </row>
    <row r="12" spans="1:34" ht="78.75" outlineLevel="1">
      <c r="A12" s="14" t="s">
        <v>12</v>
      </c>
      <c r="B12" s="5" t="s">
        <v>2</v>
      </c>
      <c r="C12" s="31" t="s">
        <v>13</v>
      </c>
      <c r="D12" s="27">
        <v>1100000</v>
      </c>
      <c r="E12" s="27">
        <v>1100000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27">
        <v>0</v>
      </c>
      <c r="O12" s="27">
        <v>0</v>
      </c>
      <c r="P12" s="27">
        <v>0</v>
      </c>
      <c r="Q12" s="27">
        <v>0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17">
        <v>0</v>
      </c>
      <c r="Y12" s="17">
        <v>0</v>
      </c>
      <c r="Z12" s="17">
        <v>3966580.56</v>
      </c>
      <c r="AA12" s="17">
        <v>-3966580.56</v>
      </c>
      <c r="AB12" s="17">
        <f t="shared" si="2"/>
        <v>0</v>
      </c>
      <c r="AC12" s="17">
        <f t="shared" si="3"/>
        <v>0</v>
      </c>
      <c r="AD12" s="15">
        <v>0</v>
      </c>
      <c r="AE12" s="16">
        <v>0</v>
      </c>
      <c r="AF12" s="15">
        <v>0</v>
      </c>
      <c r="AG12" s="27">
        <v>4334029.42</v>
      </c>
      <c r="AH12" s="17">
        <f t="shared" si="4"/>
        <v>0</v>
      </c>
    </row>
    <row r="13" spans="1:34" outlineLevel="1">
      <c r="A13" s="14" t="s">
        <v>14</v>
      </c>
      <c r="B13" s="5" t="s">
        <v>2</v>
      </c>
      <c r="C13" s="31" t="s">
        <v>15</v>
      </c>
      <c r="D13" s="27">
        <v>42351270</v>
      </c>
      <c r="E13" s="27">
        <v>41851270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f t="shared" si="2"/>
        <v>0</v>
      </c>
      <c r="AC13" s="17">
        <f t="shared" si="3"/>
        <v>0</v>
      </c>
      <c r="AD13" s="15">
        <v>0</v>
      </c>
      <c r="AE13" s="16">
        <v>0</v>
      </c>
      <c r="AF13" s="15">
        <v>0</v>
      </c>
      <c r="AG13" s="27">
        <v>0</v>
      </c>
      <c r="AH13" s="17" t="str">
        <f t="shared" si="4"/>
        <v>--</v>
      </c>
    </row>
    <row r="14" spans="1:34" ht="31.5" outlineLevel="1">
      <c r="A14" s="14" t="s">
        <v>16</v>
      </c>
      <c r="B14" s="5" t="s">
        <v>2</v>
      </c>
      <c r="C14" s="31" t="s">
        <v>17</v>
      </c>
      <c r="D14" s="27">
        <v>217571997.20000002</v>
      </c>
      <c r="E14" s="27">
        <v>217571997.19999999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38397090.420000002</v>
      </c>
      <c r="X14" s="17">
        <v>0</v>
      </c>
      <c r="Y14" s="17">
        <v>0</v>
      </c>
      <c r="Z14" s="17">
        <v>33465477.109999999</v>
      </c>
      <c r="AA14" s="17">
        <v>-33465477.109999999</v>
      </c>
      <c r="AB14" s="17">
        <f t="shared" si="2"/>
        <v>17.647992808883401</v>
      </c>
      <c r="AC14" s="17">
        <f t="shared" si="3"/>
        <v>17.647992808883405</v>
      </c>
      <c r="AD14" s="15">
        <v>0</v>
      </c>
      <c r="AE14" s="16">
        <v>0</v>
      </c>
      <c r="AF14" s="15">
        <v>0</v>
      </c>
      <c r="AG14" s="27">
        <v>36123207.509999998</v>
      </c>
      <c r="AH14" s="17">
        <f t="shared" si="4"/>
        <v>106.29479790622283</v>
      </c>
    </row>
    <row r="15" spans="1:34" s="11" customFormat="1" ht="63">
      <c r="A15" s="4" t="s">
        <v>18</v>
      </c>
      <c r="B15" s="12" t="s">
        <v>2</v>
      </c>
      <c r="C15" s="33" t="s">
        <v>19</v>
      </c>
      <c r="D15" s="26">
        <f t="shared" ref="D15" si="7">SUM(D16:D17)</f>
        <v>32564462.859999999</v>
      </c>
      <c r="E15" s="26">
        <f t="shared" ref="E15:AA15" si="8">SUM(E16:E17)</f>
        <v>32564462.859999999</v>
      </c>
      <c r="F15" s="26">
        <f t="shared" si="8"/>
        <v>0</v>
      </c>
      <c r="G15" s="26">
        <f t="shared" si="8"/>
        <v>0</v>
      </c>
      <c r="H15" s="26">
        <f t="shared" si="8"/>
        <v>0</v>
      </c>
      <c r="I15" s="26">
        <f t="shared" si="8"/>
        <v>0</v>
      </c>
      <c r="J15" s="26">
        <f t="shared" si="8"/>
        <v>0</v>
      </c>
      <c r="K15" s="26">
        <f t="shared" si="8"/>
        <v>0</v>
      </c>
      <c r="L15" s="26">
        <f t="shared" si="8"/>
        <v>0</v>
      </c>
      <c r="M15" s="26">
        <f t="shared" si="8"/>
        <v>0</v>
      </c>
      <c r="N15" s="26">
        <f t="shared" si="8"/>
        <v>0</v>
      </c>
      <c r="O15" s="26">
        <f t="shared" si="8"/>
        <v>0</v>
      </c>
      <c r="P15" s="26">
        <f t="shared" si="8"/>
        <v>0</v>
      </c>
      <c r="Q15" s="26">
        <f t="shared" si="8"/>
        <v>0</v>
      </c>
      <c r="R15" s="26">
        <f t="shared" si="8"/>
        <v>0</v>
      </c>
      <c r="S15" s="26">
        <f t="shared" si="8"/>
        <v>0</v>
      </c>
      <c r="T15" s="26">
        <f t="shared" si="8"/>
        <v>0</v>
      </c>
      <c r="U15" s="26">
        <f t="shared" si="8"/>
        <v>0</v>
      </c>
      <c r="V15" s="26">
        <f t="shared" si="8"/>
        <v>0</v>
      </c>
      <c r="W15" s="26">
        <f t="shared" si="8"/>
        <v>5322830.93</v>
      </c>
      <c r="X15" s="20">
        <f t="shared" si="8"/>
        <v>0</v>
      </c>
      <c r="Y15" s="20">
        <f t="shared" si="8"/>
        <v>0</v>
      </c>
      <c r="Z15" s="20">
        <f t="shared" si="8"/>
        <v>5518517.4400000004</v>
      </c>
      <c r="AA15" s="20">
        <f t="shared" si="8"/>
        <v>-5518517.4400000004</v>
      </c>
      <c r="AB15" s="20">
        <f t="shared" si="2"/>
        <v>16.345520430917986</v>
      </c>
      <c r="AC15" s="20">
        <f t="shared" si="3"/>
        <v>16.345520430917986</v>
      </c>
      <c r="AD15" s="6">
        <v>0</v>
      </c>
      <c r="AE15" s="7">
        <v>0</v>
      </c>
      <c r="AF15" s="6">
        <v>0</v>
      </c>
      <c r="AG15" s="26">
        <f t="shared" ref="AG15" si="9">SUM(AG16:AG17)</f>
        <v>4298427.01</v>
      </c>
      <c r="AH15" s="20">
        <f t="shared" si="4"/>
        <v>123.83206502324673</v>
      </c>
    </row>
    <row r="16" spans="1:34" outlineLevel="1">
      <c r="A16" s="14" t="s">
        <v>20</v>
      </c>
      <c r="B16" s="5" t="s">
        <v>2</v>
      </c>
      <c r="C16" s="31" t="s">
        <v>21</v>
      </c>
      <c r="D16" s="27">
        <v>24000</v>
      </c>
      <c r="E16" s="27">
        <v>24000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17">
        <v>0</v>
      </c>
      <c r="Y16" s="17">
        <v>0</v>
      </c>
      <c r="Z16" s="17">
        <v>0</v>
      </c>
      <c r="AA16" s="17">
        <v>0</v>
      </c>
      <c r="AB16" s="17">
        <f t="shared" si="2"/>
        <v>0</v>
      </c>
      <c r="AC16" s="17">
        <f t="shared" si="3"/>
        <v>0</v>
      </c>
      <c r="AD16" s="15">
        <v>0</v>
      </c>
      <c r="AE16" s="16">
        <v>0</v>
      </c>
      <c r="AF16" s="15">
        <v>0</v>
      </c>
      <c r="AG16" s="27">
        <v>0</v>
      </c>
      <c r="AH16" s="17" t="str">
        <f t="shared" si="4"/>
        <v>--</v>
      </c>
    </row>
    <row r="17" spans="1:34" ht="63" outlineLevel="1">
      <c r="A17" s="14" t="s">
        <v>22</v>
      </c>
      <c r="B17" s="5" t="s">
        <v>2</v>
      </c>
      <c r="C17" s="31" t="s">
        <v>23</v>
      </c>
      <c r="D17" s="27">
        <v>32540462.859999999</v>
      </c>
      <c r="E17" s="27">
        <v>32540462.859999999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5322830.93</v>
      </c>
      <c r="X17" s="17">
        <v>0</v>
      </c>
      <c r="Y17" s="17">
        <v>0</v>
      </c>
      <c r="Z17" s="17">
        <v>5518517.4400000004</v>
      </c>
      <c r="AA17" s="17">
        <v>-5518517.4400000004</v>
      </c>
      <c r="AB17" s="17">
        <f t="shared" si="2"/>
        <v>16.357575959815343</v>
      </c>
      <c r="AC17" s="17">
        <f t="shared" si="3"/>
        <v>16.357575959815343</v>
      </c>
      <c r="AD17" s="15">
        <v>0</v>
      </c>
      <c r="AE17" s="16">
        <v>0</v>
      </c>
      <c r="AF17" s="15">
        <v>0</v>
      </c>
      <c r="AG17" s="27">
        <v>4298427.01</v>
      </c>
      <c r="AH17" s="17">
        <f t="shared" si="4"/>
        <v>123.83206502324673</v>
      </c>
    </row>
    <row r="18" spans="1:34" s="11" customFormat="1" ht="31.5">
      <c r="A18" s="4" t="s">
        <v>24</v>
      </c>
      <c r="B18" s="12" t="s">
        <v>2</v>
      </c>
      <c r="C18" s="33" t="s">
        <v>25</v>
      </c>
      <c r="D18" s="26">
        <f>SUM(D19:D25)</f>
        <v>166647712.97</v>
      </c>
      <c r="E18" s="26">
        <f t="shared" ref="E18:W18" si="10">SUM(E19:E25)</f>
        <v>166647712.97</v>
      </c>
      <c r="F18" s="26">
        <f t="shared" si="10"/>
        <v>0</v>
      </c>
      <c r="G18" s="26">
        <f t="shared" si="10"/>
        <v>0</v>
      </c>
      <c r="H18" s="26">
        <f t="shared" si="10"/>
        <v>0</v>
      </c>
      <c r="I18" s="26">
        <f t="shared" si="10"/>
        <v>0</v>
      </c>
      <c r="J18" s="26">
        <f t="shared" si="10"/>
        <v>0</v>
      </c>
      <c r="K18" s="26">
        <f t="shared" si="10"/>
        <v>0</v>
      </c>
      <c r="L18" s="26">
        <f t="shared" si="10"/>
        <v>0</v>
      </c>
      <c r="M18" s="26">
        <f t="shared" si="10"/>
        <v>0</v>
      </c>
      <c r="N18" s="26">
        <f t="shared" si="10"/>
        <v>0</v>
      </c>
      <c r="O18" s="26">
        <f t="shared" si="10"/>
        <v>0</v>
      </c>
      <c r="P18" s="26">
        <f t="shared" si="10"/>
        <v>0</v>
      </c>
      <c r="Q18" s="26">
        <f t="shared" si="10"/>
        <v>0</v>
      </c>
      <c r="R18" s="26">
        <f t="shared" si="10"/>
        <v>0</v>
      </c>
      <c r="S18" s="26">
        <f t="shared" si="10"/>
        <v>0</v>
      </c>
      <c r="T18" s="26">
        <f t="shared" si="10"/>
        <v>0</v>
      </c>
      <c r="U18" s="26">
        <f t="shared" si="10"/>
        <v>0</v>
      </c>
      <c r="V18" s="26">
        <f t="shared" si="10"/>
        <v>0</v>
      </c>
      <c r="W18" s="26">
        <f t="shared" si="10"/>
        <v>14528502.1</v>
      </c>
      <c r="X18" s="20">
        <f t="shared" ref="X18:AA18" si="11">SUM(X20:X25)</f>
        <v>0</v>
      </c>
      <c r="Y18" s="20">
        <f t="shared" si="11"/>
        <v>0</v>
      </c>
      <c r="Z18" s="20">
        <f t="shared" si="11"/>
        <v>6136579.7599999998</v>
      </c>
      <c r="AA18" s="20">
        <f t="shared" si="11"/>
        <v>-6136579.7599999998</v>
      </c>
      <c r="AB18" s="20">
        <f t="shared" si="2"/>
        <v>8.7180927005073432</v>
      </c>
      <c r="AC18" s="20">
        <f t="shared" si="3"/>
        <v>8.7180927005073432</v>
      </c>
      <c r="AD18" s="6">
        <v>0</v>
      </c>
      <c r="AE18" s="7">
        <v>0</v>
      </c>
      <c r="AF18" s="6">
        <v>0</v>
      </c>
      <c r="AG18" s="26">
        <f t="shared" ref="AG18" si="12">SUM(AG19:AG25)</f>
        <v>25753432.780000001</v>
      </c>
      <c r="AH18" s="20">
        <f t="shared" si="4"/>
        <v>56.413846744666863</v>
      </c>
    </row>
    <row r="19" spans="1:34" outlineLevel="1">
      <c r="A19" s="37" t="s">
        <v>106</v>
      </c>
      <c r="B19" s="5"/>
      <c r="C19" s="31" t="s">
        <v>105</v>
      </c>
      <c r="D19" s="27">
        <v>3000000</v>
      </c>
      <c r="E19" s="27">
        <v>3000000</v>
      </c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>
        <v>0</v>
      </c>
      <c r="X19" s="17"/>
      <c r="Y19" s="17"/>
      <c r="Z19" s="17"/>
      <c r="AA19" s="17"/>
      <c r="AB19" s="17">
        <f t="shared" si="2"/>
        <v>0</v>
      </c>
      <c r="AC19" s="17">
        <f t="shared" si="3"/>
        <v>0</v>
      </c>
      <c r="AD19" s="15"/>
      <c r="AE19" s="16"/>
      <c r="AF19" s="15"/>
      <c r="AG19" s="27"/>
      <c r="AH19" s="17" t="str">
        <f t="shared" si="4"/>
        <v>--</v>
      </c>
    </row>
    <row r="20" spans="1:34" outlineLevel="1">
      <c r="A20" s="14" t="s">
        <v>26</v>
      </c>
      <c r="B20" s="5" t="s">
        <v>2</v>
      </c>
      <c r="C20" s="31" t="s">
        <v>27</v>
      </c>
      <c r="D20" s="27">
        <v>8517840.8900000006</v>
      </c>
      <c r="E20" s="27">
        <v>8517840.8900000006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192000</v>
      </c>
      <c r="X20" s="17">
        <v>0</v>
      </c>
      <c r="Y20" s="17">
        <v>0</v>
      </c>
      <c r="Z20" s="17">
        <v>700702.27</v>
      </c>
      <c r="AA20" s="17">
        <v>-700702.27</v>
      </c>
      <c r="AB20" s="17">
        <f t="shared" si="2"/>
        <v>2.2540923513305962</v>
      </c>
      <c r="AC20" s="17">
        <f t="shared" si="3"/>
        <v>2.2540923513305962</v>
      </c>
      <c r="AD20" s="15">
        <v>0</v>
      </c>
      <c r="AE20" s="16">
        <v>0</v>
      </c>
      <c r="AF20" s="15">
        <v>0</v>
      </c>
      <c r="AG20" s="27">
        <v>1370332.78</v>
      </c>
      <c r="AH20" s="17">
        <f t="shared" si="4"/>
        <v>14.011195149254183</v>
      </c>
    </row>
    <row r="21" spans="1:34" outlineLevel="1">
      <c r="A21" s="14" t="s">
        <v>28</v>
      </c>
      <c r="B21" s="5" t="s">
        <v>2</v>
      </c>
      <c r="C21" s="31" t="s">
        <v>29</v>
      </c>
      <c r="D21" s="27">
        <v>4372630</v>
      </c>
      <c r="E21" s="27">
        <v>4372630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582486</v>
      </c>
      <c r="X21" s="17">
        <v>0</v>
      </c>
      <c r="Y21" s="17">
        <v>0</v>
      </c>
      <c r="Z21" s="17">
        <v>0</v>
      </c>
      <c r="AA21" s="17">
        <v>0</v>
      </c>
      <c r="AB21" s="17" t="s">
        <v>96</v>
      </c>
      <c r="AC21" s="17">
        <f t="shared" si="3"/>
        <v>13.321181988871686</v>
      </c>
      <c r="AD21" s="15">
        <v>0</v>
      </c>
      <c r="AE21" s="16">
        <v>0</v>
      </c>
      <c r="AF21" s="15">
        <v>0</v>
      </c>
      <c r="AG21" s="27">
        <v>0</v>
      </c>
      <c r="AH21" s="17" t="str">
        <f t="shared" si="4"/>
        <v>--</v>
      </c>
    </row>
    <row r="22" spans="1:34" outlineLevel="1">
      <c r="A22" s="14" t="s">
        <v>30</v>
      </c>
      <c r="B22" s="5" t="s">
        <v>2</v>
      </c>
      <c r="C22" s="31" t="s">
        <v>31</v>
      </c>
      <c r="D22" s="27">
        <v>10000</v>
      </c>
      <c r="E22" s="27">
        <v>10000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17">
        <v>0</v>
      </c>
      <c r="Y22" s="17">
        <v>0</v>
      </c>
      <c r="Z22" s="17">
        <v>0</v>
      </c>
      <c r="AA22" s="17">
        <v>0</v>
      </c>
      <c r="AB22" s="17">
        <f t="shared" si="2"/>
        <v>0</v>
      </c>
      <c r="AC22" s="17">
        <f t="shared" si="3"/>
        <v>0</v>
      </c>
      <c r="AD22" s="15">
        <v>0</v>
      </c>
      <c r="AE22" s="16">
        <v>0</v>
      </c>
      <c r="AF22" s="15">
        <v>0</v>
      </c>
      <c r="AG22" s="27">
        <v>10000</v>
      </c>
      <c r="AH22" s="17">
        <f t="shared" si="4"/>
        <v>0</v>
      </c>
    </row>
    <row r="23" spans="1:34" outlineLevel="1">
      <c r="A23" s="14" t="s">
        <v>32</v>
      </c>
      <c r="B23" s="5" t="s">
        <v>2</v>
      </c>
      <c r="C23" s="31" t="s">
        <v>33</v>
      </c>
      <c r="D23" s="27">
        <v>9245148.1500000004</v>
      </c>
      <c r="E23" s="27">
        <v>9245148.1500000004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105264.1</v>
      </c>
      <c r="X23" s="17">
        <v>0</v>
      </c>
      <c r="Y23" s="17">
        <v>0</v>
      </c>
      <c r="Z23" s="17">
        <v>0</v>
      </c>
      <c r="AA23" s="17">
        <v>0</v>
      </c>
      <c r="AB23" s="17">
        <f t="shared" si="2"/>
        <v>1.1385874871026269</v>
      </c>
      <c r="AC23" s="17">
        <f t="shared" si="3"/>
        <v>1.1385874871026269</v>
      </c>
      <c r="AD23" s="15">
        <v>0</v>
      </c>
      <c r="AE23" s="16">
        <v>0</v>
      </c>
      <c r="AF23" s="15">
        <v>0</v>
      </c>
      <c r="AG23" s="27">
        <v>0</v>
      </c>
      <c r="AH23" s="17" t="str">
        <f t="shared" si="4"/>
        <v>--</v>
      </c>
    </row>
    <row r="24" spans="1:34" ht="31.5" outlineLevel="1">
      <c r="A24" s="14" t="s">
        <v>34</v>
      </c>
      <c r="B24" s="5" t="s">
        <v>2</v>
      </c>
      <c r="C24" s="31" t="s">
        <v>35</v>
      </c>
      <c r="D24" s="27">
        <v>136493721.06</v>
      </c>
      <c r="E24" s="27">
        <v>136493721.06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13648752</v>
      </c>
      <c r="X24" s="17">
        <v>0</v>
      </c>
      <c r="Y24" s="17">
        <v>0</v>
      </c>
      <c r="Z24" s="17">
        <v>5435877.4900000002</v>
      </c>
      <c r="AA24" s="17">
        <v>-5435877.4900000002</v>
      </c>
      <c r="AB24" s="17">
        <f t="shared" si="2"/>
        <v>9.9995456889920042</v>
      </c>
      <c r="AC24" s="17">
        <f t="shared" si="3"/>
        <v>9.9995456889920042</v>
      </c>
      <c r="AD24" s="15">
        <v>0</v>
      </c>
      <c r="AE24" s="16">
        <v>0</v>
      </c>
      <c r="AF24" s="15">
        <v>0</v>
      </c>
      <c r="AG24" s="27">
        <v>24353100</v>
      </c>
      <c r="AH24" s="17">
        <f t="shared" si="4"/>
        <v>56.045234487601171</v>
      </c>
    </row>
    <row r="25" spans="1:34" ht="31.5" outlineLevel="1">
      <c r="A25" s="14" t="s">
        <v>36</v>
      </c>
      <c r="B25" s="5" t="s">
        <v>2</v>
      </c>
      <c r="C25" s="31" t="s">
        <v>37</v>
      </c>
      <c r="D25" s="27">
        <v>5008372.87</v>
      </c>
      <c r="E25" s="27">
        <v>5008372.87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f t="shared" si="2"/>
        <v>0</v>
      </c>
      <c r="AC25" s="17">
        <f t="shared" si="3"/>
        <v>0</v>
      </c>
      <c r="AD25" s="15">
        <v>0</v>
      </c>
      <c r="AE25" s="16">
        <v>0</v>
      </c>
      <c r="AF25" s="15">
        <v>0</v>
      </c>
      <c r="AG25" s="27">
        <v>20000</v>
      </c>
      <c r="AH25" s="17">
        <f t="shared" si="4"/>
        <v>0</v>
      </c>
    </row>
    <row r="26" spans="1:34" s="11" customFormat="1" ht="31.5">
      <c r="A26" s="4" t="s">
        <v>38</v>
      </c>
      <c r="B26" s="12" t="s">
        <v>2</v>
      </c>
      <c r="C26" s="33" t="s">
        <v>39</v>
      </c>
      <c r="D26" s="26">
        <f t="shared" ref="D26:E26" si="13">SUM(D27:D30)</f>
        <v>254902287.55999997</v>
      </c>
      <c r="E26" s="26">
        <f t="shared" si="13"/>
        <v>254902287.55999997</v>
      </c>
      <c r="F26" s="26">
        <f t="shared" ref="F26:AA26" si="14">SUM(F27:F30)</f>
        <v>0</v>
      </c>
      <c r="G26" s="26">
        <f t="shared" si="14"/>
        <v>0</v>
      </c>
      <c r="H26" s="26">
        <f t="shared" si="14"/>
        <v>0</v>
      </c>
      <c r="I26" s="26">
        <f t="shared" si="14"/>
        <v>0</v>
      </c>
      <c r="J26" s="26">
        <f t="shared" si="14"/>
        <v>0</v>
      </c>
      <c r="K26" s="26">
        <f t="shared" si="14"/>
        <v>0</v>
      </c>
      <c r="L26" s="26">
        <f t="shared" si="14"/>
        <v>0</v>
      </c>
      <c r="M26" s="26">
        <f t="shared" si="14"/>
        <v>0</v>
      </c>
      <c r="N26" s="26">
        <f t="shared" si="14"/>
        <v>0</v>
      </c>
      <c r="O26" s="26">
        <f t="shared" si="14"/>
        <v>0</v>
      </c>
      <c r="P26" s="26">
        <f t="shared" si="14"/>
        <v>0</v>
      </c>
      <c r="Q26" s="26">
        <f t="shared" si="14"/>
        <v>0</v>
      </c>
      <c r="R26" s="26">
        <f t="shared" si="14"/>
        <v>0</v>
      </c>
      <c r="S26" s="26">
        <f t="shared" si="14"/>
        <v>0</v>
      </c>
      <c r="T26" s="26">
        <f t="shared" si="14"/>
        <v>0</v>
      </c>
      <c r="U26" s="26">
        <f t="shared" si="14"/>
        <v>0</v>
      </c>
      <c r="V26" s="26">
        <f t="shared" si="14"/>
        <v>0</v>
      </c>
      <c r="W26" s="26">
        <f t="shared" si="14"/>
        <v>9165957.4600000009</v>
      </c>
      <c r="X26" s="20">
        <f t="shared" si="14"/>
        <v>0</v>
      </c>
      <c r="Y26" s="20">
        <f t="shared" si="14"/>
        <v>0</v>
      </c>
      <c r="Z26" s="20">
        <f t="shared" si="14"/>
        <v>13310727.84</v>
      </c>
      <c r="AA26" s="20">
        <f t="shared" si="14"/>
        <v>-13310727.84</v>
      </c>
      <c r="AB26" s="20">
        <f t="shared" si="2"/>
        <v>3.5958710091381505</v>
      </c>
      <c r="AC26" s="20">
        <f t="shared" si="3"/>
        <v>3.5958710091381505</v>
      </c>
      <c r="AD26" s="6">
        <v>0</v>
      </c>
      <c r="AE26" s="7">
        <v>0</v>
      </c>
      <c r="AF26" s="6">
        <v>0</v>
      </c>
      <c r="AG26" s="26">
        <f t="shared" ref="AG26" si="15">SUM(AG27:AG30)</f>
        <v>15992733.26</v>
      </c>
      <c r="AH26" s="20">
        <f t="shared" si="4"/>
        <v>57.313264161825963</v>
      </c>
    </row>
    <row r="27" spans="1:34" outlineLevel="1">
      <c r="A27" s="14" t="s">
        <v>40</v>
      </c>
      <c r="B27" s="5" t="s">
        <v>2</v>
      </c>
      <c r="C27" s="31" t="s">
        <v>41</v>
      </c>
      <c r="D27" s="27">
        <v>172832793.83999997</v>
      </c>
      <c r="E27" s="27">
        <v>172832793.83999997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935301.46</v>
      </c>
      <c r="X27" s="17">
        <v>0</v>
      </c>
      <c r="Y27" s="17">
        <v>0</v>
      </c>
      <c r="Z27" s="17">
        <v>8123801.3399999999</v>
      </c>
      <c r="AA27" s="17">
        <v>-8123801.3399999999</v>
      </c>
      <c r="AB27" s="17">
        <f t="shared" si="2"/>
        <v>0.54115971814113917</v>
      </c>
      <c r="AC27" s="17">
        <f t="shared" si="3"/>
        <v>0.54115971814113917</v>
      </c>
      <c r="AD27" s="15">
        <v>0</v>
      </c>
      <c r="AE27" s="16">
        <v>0</v>
      </c>
      <c r="AF27" s="15">
        <v>0</v>
      </c>
      <c r="AG27" s="27">
        <v>11055983.66</v>
      </c>
      <c r="AH27" s="17">
        <f t="shared" si="4"/>
        <v>8.4596856214962965</v>
      </c>
    </row>
    <row r="28" spans="1:34" outlineLevel="1">
      <c r="A28" s="14" t="s">
        <v>42</v>
      </c>
      <c r="B28" s="5" t="s">
        <v>2</v>
      </c>
      <c r="C28" s="31" t="s">
        <v>43</v>
      </c>
      <c r="D28" s="27">
        <v>4626861.6899999995</v>
      </c>
      <c r="E28" s="27">
        <v>4626861.6899999995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17">
        <v>0</v>
      </c>
      <c r="Y28" s="17">
        <v>0</v>
      </c>
      <c r="Z28" s="17">
        <v>1223928.8600000001</v>
      </c>
      <c r="AA28" s="17">
        <v>-1223928.8600000001</v>
      </c>
      <c r="AB28" s="17">
        <f t="shared" si="2"/>
        <v>0</v>
      </c>
      <c r="AC28" s="17">
        <f t="shared" si="3"/>
        <v>0</v>
      </c>
      <c r="AD28" s="15">
        <v>0</v>
      </c>
      <c r="AE28" s="16">
        <v>0</v>
      </c>
      <c r="AF28" s="15">
        <v>0</v>
      </c>
      <c r="AG28" s="27">
        <v>0</v>
      </c>
      <c r="AH28" s="17" t="str">
        <f t="shared" si="4"/>
        <v>--</v>
      </c>
    </row>
    <row r="29" spans="1:34" outlineLevel="1">
      <c r="A29" s="14" t="s">
        <v>44</v>
      </c>
      <c r="B29" s="5" t="s">
        <v>2</v>
      </c>
      <c r="C29" s="31" t="s">
        <v>45</v>
      </c>
      <c r="D29" s="27">
        <v>77092632.030000001</v>
      </c>
      <c r="E29" s="27">
        <v>77092632.030000001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27">
        <v>0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8230656</v>
      </c>
      <c r="X29" s="17">
        <v>0</v>
      </c>
      <c r="Y29" s="17">
        <v>0</v>
      </c>
      <c r="Z29" s="17">
        <v>3962997.64</v>
      </c>
      <c r="AA29" s="17">
        <v>-3962997.64</v>
      </c>
      <c r="AB29" s="17">
        <f t="shared" si="2"/>
        <v>10.676319880734003</v>
      </c>
      <c r="AC29" s="17">
        <f t="shared" si="3"/>
        <v>10.676319880734003</v>
      </c>
      <c r="AD29" s="15">
        <v>0</v>
      </c>
      <c r="AE29" s="16">
        <v>0</v>
      </c>
      <c r="AF29" s="15">
        <v>0</v>
      </c>
      <c r="AG29" s="27">
        <v>4936749.5999999996</v>
      </c>
      <c r="AH29" s="17">
        <f t="shared" si="4"/>
        <v>166.7221687727488</v>
      </c>
    </row>
    <row r="30" spans="1:34" ht="31.5" outlineLevel="1">
      <c r="A30" s="14" t="s">
        <v>46</v>
      </c>
      <c r="B30" s="5" t="s">
        <v>2</v>
      </c>
      <c r="C30" s="31" t="s">
        <v>47</v>
      </c>
      <c r="D30" s="27">
        <v>350000</v>
      </c>
      <c r="E30" s="27">
        <v>350000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17">
        <v>0</v>
      </c>
      <c r="Y30" s="17">
        <v>0</v>
      </c>
      <c r="Z30" s="17">
        <v>0</v>
      </c>
      <c r="AA30" s="17">
        <v>0</v>
      </c>
      <c r="AB30" s="17">
        <f t="shared" si="2"/>
        <v>0</v>
      </c>
      <c r="AC30" s="17">
        <f t="shared" si="3"/>
        <v>0</v>
      </c>
      <c r="AD30" s="15">
        <v>0</v>
      </c>
      <c r="AE30" s="16">
        <v>0</v>
      </c>
      <c r="AF30" s="15">
        <v>0</v>
      </c>
      <c r="AG30" s="27">
        <v>0</v>
      </c>
      <c r="AH30" s="17" t="str">
        <f t="shared" si="4"/>
        <v>--</v>
      </c>
    </row>
    <row r="31" spans="1:34" s="11" customFormat="1" ht="31.5">
      <c r="A31" s="4" t="s">
        <v>48</v>
      </c>
      <c r="B31" s="12" t="s">
        <v>2</v>
      </c>
      <c r="C31" s="33" t="s">
        <v>49</v>
      </c>
      <c r="D31" s="26">
        <f t="shared" ref="D31:AA31" si="16">D32</f>
        <v>8270000</v>
      </c>
      <c r="E31" s="26">
        <f t="shared" si="16"/>
        <v>8270000</v>
      </c>
      <c r="F31" s="26">
        <f t="shared" si="16"/>
        <v>0</v>
      </c>
      <c r="G31" s="26">
        <f t="shared" si="16"/>
        <v>0</v>
      </c>
      <c r="H31" s="26">
        <f t="shared" si="16"/>
        <v>0</v>
      </c>
      <c r="I31" s="26">
        <f t="shared" si="16"/>
        <v>0</v>
      </c>
      <c r="J31" s="26">
        <f t="shared" si="16"/>
        <v>0</v>
      </c>
      <c r="K31" s="26">
        <f t="shared" si="16"/>
        <v>0</v>
      </c>
      <c r="L31" s="26">
        <f t="shared" si="16"/>
        <v>0</v>
      </c>
      <c r="M31" s="26">
        <f t="shared" si="16"/>
        <v>0</v>
      </c>
      <c r="N31" s="26">
        <f t="shared" si="16"/>
        <v>0</v>
      </c>
      <c r="O31" s="26">
        <f t="shared" si="16"/>
        <v>0</v>
      </c>
      <c r="P31" s="26">
        <f t="shared" si="16"/>
        <v>0</v>
      </c>
      <c r="Q31" s="26">
        <f t="shared" si="16"/>
        <v>0</v>
      </c>
      <c r="R31" s="26">
        <f t="shared" si="16"/>
        <v>0</v>
      </c>
      <c r="S31" s="26">
        <f t="shared" si="16"/>
        <v>0</v>
      </c>
      <c r="T31" s="26">
        <f t="shared" si="16"/>
        <v>0</v>
      </c>
      <c r="U31" s="26">
        <f t="shared" si="16"/>
        <v>0</v>
      </c>
      <c r="V31" s="26">
        <f t="shared" si="16"/>
        <v>0</v>
      </c>
      <c r="W31" s="26">
        <f t="shared" si="16"/>
        <v>1346166.66</v>
      </c>
      <c r="X31" s="20">
        <f t="shared" si="16"/>
        <v>0</v>
      </c>
      <c r="Y31" s="20">
        <f t="shared" si="16"/>
        <v>0</v>
      </c>
      <c r="Z31" s="20">
        <f t="shared" si="16"/>
        <v>1366666.66</v>
      </c>
      <c r="AA31" s="20">
        <f t="shared" si="16"/>
        <v>-1366666.66</v>
      </c>
      <c r="AB31" s="20">
        <f t="shared" si="2"/>
        <v>16.277710519951633</v>
      </c>
      <c r="AC31" s="20">
        <f t="shared" si="3"/>
        <v>16.277710519951633</v>
      </c>
      <c r="AD31" s="6">
        <v>0</v>
      </c>
      <c r="AE31" s="7">
        <v>0</v>
      </c>
      <c r="AF31" s="6">
        <v>0</v>
      </c>
      <c r="AG31" s="26">
        <f t="shared" ref="AG31" si="17">AG32</f>
        <v>1021766.66</v>
      </c>
      <c r="AH31" s="20">
        <f t="shared" si="4"/>
        <v>131.74893179622828</v>
      </c>
    </row>
    <row r="32" spans="1:34" ht="31.5" outlineLevel="1">
      <c r="A32" s="14" t="s">
        <v>50</v>
      </c>
      <c r="B32" s="5" t="s">
        <v>2</v>
      </c>
      <c r="C32" s="31" t="s">
        <v>51</v>
      </c>
      <c r="D32" s="27">
        <v>8270000</v>
      </c>
      <c r="E32" s="27">
        <v>8270000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1346166.66</v>
      </c>
      <c r="X32" s="17">
        <v>0</v>
      </c>
      <c r="Y32" s="17">
        <v>0</v>
      </c>
      <c r="Z32" s="17">
        <v>1366666.66</v>
      </c>
      <c r="AA32" s="17">
        <v>-1366666.66</v>
      </c>
      <c r="AB32" s="17">
        <f t="shared" si="2"/>
        <v>16.277710519951633</v>
      </c>
      <c r="AC32" s="17">
        <f t="shared" si="3"/>
        <v>16.277710519951633</v>
      </c>
      <c r="AD32" s="15">
        <v>0</v>
      </c>
      <c r="AE32" s="16">
        <v>0</v>
      </c>
      <c r="AF32" s="15">
        <v>0</v>
      </c>
      <c r="AG32" s="27">
        <v>1021766.66</v>
      </c>
      <c r="AH32" s="17">
        <f t="shared" si="4"/>
        <v>131.74893179622828</v>
      </c>
    </row>
    <row r="33" spans="1:34" s="11" customFormat="1">
      <c r="A33" s="4" t="s">
        <v>52</v>
      </c>
      <c r="B33" s="12" t="s">
        <v>2</v>
      </c>
      <c r="C33" s="33" t="s">
        <v>53</v>
      </c>
      <c r="D33" s="26">
        <f t="shared" ref="D33:E33" si="18">SUM(D34:D39)</f>
        <v>1220511028.0400002</v>
      </c>
      <c r="E33" s="26">
        <f t="shared" si="18"/>
        <v>1214556028.0400002</v>
      </c>
      <c r="F33" s="26">
        <f t="shared" ref="F33" si="19">SUM(F34:F39)</f>
        <v>0</v>
      </c>
      <c r="G33" s="26">
        <f t="shared" ref="G33" si="20">SUM(G34:G39)</f>
        <v>0</v>
      </c>
      <c r="H33" s="26">
        <f t="shared" ref="H33" si="21">SUM(H34:H39)</f>
        <v>0</v>
      </c>
      <c r="I33" s="26">
        <f t="shared" ref="I33" si="22">SUM(I34:I39)</f>
        <v>0</v>
      </c>
      <c r="J33" s="26">
        <f t="shared" ref="J33" si="23">SUM(J34:J39)</f>
        <v>0</v>
      </c>
      <c r="K33" s="26">
        <f t="shared" ref="K33" si="24">SUM(K34:K39)</f>
        <v>0</v>
      </c>
      <c r="L33" s="26">
        <f t="shared" ref="L33" si="25">SUM(L34:L39)</f>
        <v>0</v>
      </c>
      <c r="M33" s="26">
        <f t="shared" ref="M33" si="26">SUM(M34:M39)</f>
        <v>0</v>
      </c>
      <c r="N33" s="26">
        <f t="shared" ref="N33" si="27">SUM(N34:N39)</f>
        <v>0</v>
      </c>
      <c r="O33" s="26">
        <f t="shared" ref="O33" si="28">SUM(O34:O39)</f>
        <v>0</v>
      </c>
      <c r="P33" s="26">
        <f t="shared" ref="P33" si="29">SUM(P34:P39)</f>
        <v>0</v>
      </c>
      <c r="Q33" s="26">
        <f t="shared" ref="Q33" si="30">SUM(Q34:Q39)</f>
        <v>0</v>
      </c>
      <c r="R33" s="26">
        <f t="shared" ref="R33" si="31">SUM(R34:R39)</f>
        <v>0</v>
      </c>
      <c r="S33" s="26">
        <f t="shared" ref="S33" si="32">SUM(S34:S39)</f>
        <v>0</v>
      </c>
      <c r="T33" s="26">
        <f t="shared" ref="T33" si="33">SUM(T34:T39)</f>
        <v>0</v>
      </c>
      <c r="U33" s="26">
        <f t="shared" ref="U33" si="34">SUM(U34:U39)</f>
        <v>0</v>
      </c>
      <c r="V33" s="26">
        <f t="shared" ref="V33" si="35">SUM(V34:V39)</f>
        <v>0</v>
      </c>
      <c r="W33" s="26">
        <f t="shared" ref="W33" si="36">SUM(W34:W39)</f>
        <v>252694747.76999998</v>
      </c>
      <c r="X33" s="20">
        <f t="shared" ref="X33:AA33" si="37">SUM(X34:X39)</f>
        <v>0</v>
      </c>
      <c r="Y33" s="20">
        <f t="shared" si="37"/>
        <v>0</v>
      </c>
      <c r="Z33" s="20">
        <f t="shared" si="37"/>
        <v>230198550.78</v>
      </c>
      <c r="AA33" s="20">
        <f t="shared" si="37"/>
        <v>-230198550.78</v>
      </c>
      <c r="AB33" s="20">
        <f t="shared" si="2"/>
        <v>20.704011841318515</v>
      </c>
      <c r="AC33" s="20">
        <f t="shared" si="3"/>
        <v>20.80552415336394</v>
      </c>
      <c r="AD33" s="6">
        <v>0</v>
      </c>
      <c r="AE33" s="7">
        <v>0</v>
      </c>
      <c r="AF33" s="6">
        <v>0</v>
      </c>
      <c r="AG33" s="26">
        <f t="shared" ref="AG33" si="38">SUM(AG34:AG39)</f>
        <v>239255519.52000001</v>
      </c>
      <c r="AH33" s="20">
        <f t="shared" si="4"/>
        <v>105.61710270131366</v>
      </c>
    </row>
    <row r="34" spans="1:34" outlineLevel="1">
      <c r="A34" s="14" t="s">
        <v>54</v>
      </c>
      <c r="B34" s="5" t="s">
        <v>2</v>
      </c>
      <c r="C34" s="31" t="s">
        <v>55</v>
      </c>
      <c r="D34" s="27">
        <v>131076930.14999999</v>
      </c>
      <c r="E34" s="27">
        <v>131076930.14999999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28326631.449999999</v>
      </c>
      <c r="X34" s="17">
        <v>0</v>
      </c>
      <c r="Y34" s="17">
        <v>0</v>
      </c>
      <c r="Z34" s="17">
        <v>72326832.459999993</v>
      </c>
      <c r="AA34" s="17">
        <v>-72326832.459999993</v>
      </c>
      <c r="AB34" s="17">
        <f t="shared" si="2"/>
        <v>21.610691841488784</v>
      </c>
      <c r="AC34" s="17">
        <f t="shared" si="3"/>
        <v>21.610691841488784</v>
      </c>
      <c r="AD34" s="15">
        <v>0</v>
      </c>
      <c r="AE34" s="16">
        <v>0</v>
      </c>
      <c r="AF34" s="15">
        <v>0</v>
      </c>
      <c r="AG34" s="27">
        <v>25130632.5</v>
      </c>
      <c r="AH34" s="17">
        <f t="shared" si="4"/>
        <v>112.71754282348445</v>
      </c>
    </row>
    <row r="35" spans="1:34" outlineLevel="1">
      <c r="A35" s="14" t="s">
        <v>56</v>
      </c>
      <c r="B35" s="5" t="s">
        <v>2</v>
      </c>
      <c r="C35" s="31" t="s">
        <v>57</v>
      </c>
      <c r="D35" s="27">
        <v>1002546608.55</v>
      </c>
      <c r="E35" s="27">
        <v>996591608.54999995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7">
        <v>0</v>
      </c>
      <c r="O35" s="27">
        <v>0</v>
      </c>
      <c r="P35" s="27">
        <v>0</v>
      </c>
      <c r="Q35" s="27">
        <v>0</v>
      </c>
      <c r="R35" s="27">
        <v>0</v>
      </c>
      <c r="S35" s="27">
        <v>0</v>
      </c>
      <c r="T35" s="27">
        <v>0</v>
      </c>
      <c r="U35" s="27">
        <v>0</v>
      </c>
      <c r="V35" s="27">
        <v>0</v>
      </c>
      <c r="W35" s="27">
        <v>207110471.06</v>
      </c>
      <c r="X35" s="17">
        <v>0</v>
      </c>
      <c r="Y35" s="17">
        <v>0</v>
      </c>
      <c r="Z35" s="17">
        <v>143821295.53</v>
      </c>
      <c r="AA35" s="17">
        <v>-143821295.53</v>
      </c>
      <c r="AB35" s="17">
        <f t="shared" si="2"/>
        <v>20.658438150775591</v>
      </c>
      <c r="AC35" s="17">
        <f t="shared" si="3"/>
        <v>20.781879887724248</v>
      </c>
      <c r="AD35" s="15">
        <v>0</v>
      </c>
      <c r="AE35" s="16">
        <v>0</v>
      </c>
      <c r="AF35" s="15">
        <v>0</v>
      </c>
      <c r="AG35" s="27">
        <v>199309780.5</v>
      </c>
      <c r="AH35" s="17">
        <f t="shared" si="4"/>
        <v>103.91385236611607</v>
      </c>
    </row>
    <row r="36" spans="1:34" ht="31.5" outlineLevel="1">
      <c r="A36" s="14" t="s">
        <v>58</v>
      </c>
      <c r="B36" s="5" t="s">
        <v>2</v>
      </c>
      <c r="C36" s="31" t="s">
        <v>59</v>
      </c>
      <c r="D36" s="27">
        <v>48973550.890000001</v>
      </c>
      <c r="E36" s="27">
        <v>48973550.890000001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7">
        <v>0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12470726.439999999</v>
      </c>
      <c r="X36" s="17">
        <v>0</v>
      </c>
      <c r="Y36" s="17">
        <v>0</v>
      </c>
      <c r="Z36" s="17">
        <v>9400449.1699999999</v>
      </c>
      <c r="AA36" s="17">
        <v>-9400449.1699999999</v>
      </c>
      <c r="AB36" s="17">
        <f t="shared" si="2"/>
        <v>25.464207135011769</v>
      </c>
      <c r="AC36" s="17">
        <f t="shared" si="3"/>
        <v>25.464207135011769</v>
      </c>
      <c r="AD36" s="15">
        <v>0</v>
      </c>
      <c r="AE36" s="16">
        <v>0</v>
      </c>
      <c r="AF36" s="15">
        <v>0</v>
      </c>
      <c r="AG36" s="27">
        <v>10560723.15</v>
      </c>
      <c r="AH36" s="17">
        <f t="shared" si="4"/>
        <v>118.08591384198913</v>
      </c>
    </row>
    <row r="37" spans="1:34" ht="47.25" outlineLevel="1">
      <c r="A37" s="14" t="s">
        <v>60</v>
      </c>
      <c r="B37" s="5" t="s">
        <v>2</v>
      </c>
      <c r="C37" s="31" t="s">
        <v>61</v>
      </c>
      <c r="D37" s="27">
        <v>482000</v>
      </c>
      <c r="E37" s="27">
        <v>482000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114000</v>
      </c>
      <c r="X37" s="17">
        <v>0</v>
      </c>
      <c r="Y37" s="17">
        <v>0</v>
      </c>
      <c r="Z37" s="17">
        <v>13500</v>
      </c>
      <c r="AA37" s="17">
        <v>-13500</v>
      </c>
      <c r="AB37" s="17">
        <f t="shared" si="2"/>
        <v>23.651452282157674</v>
      </c>
      <c r="AC37" s="17">
        <f t="shared" si="3"/>
        <v>23.651452282157674</v>
      </c>
      <c r="AD37" s="15">
        <v>0</v>
      </c>
      <c r="AE37" s="16">
        <v>0</v>
      </c>
      <c r="AF37" s="15">
        <v>0</v>
      </c>
      <c r="AG37" s="27">
        <v>91628</v>
      </c>
      <c r="AH37" s="17">
        <f t="shared" si="4"/>
        <v>124.4161173440433</v>
      </c>
    </row>
    <row r="38" spans="1:34" outlineLevel="1">
      <c r="A38" s="14" t="s">
        <v>62</v>
      </c>
      <c r="B38" s="5" t="s">
        <v>2</v>
      </c>
      <c r="C38" s="31" t="s">
        <v>63</v>
      </c>
      <c r="D38" s="27">
        <v>2120000</v>
      </c>
      <c r="E38" s="27">
        <v>2120000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27">
        <v>0</v>
      </c>
      <c r="O38" s="27">
        <v>0</v>
      </c>
      <c r="P38" s="27">
        <v>0</v>
      </c>
      <c r="Q38" s="27">
        <v>0</v>
      </c>
      <c r="R38" s="27">
        <v>0</v>
      </c>
      <c r="S38" s="27">
        <v>0</v>
      </c>
      <c r="T38" s="27">
        <v>0</v>
      </c>
      <c r="U38" s="27">
        <v>0</v>
      </c>
      <c r="V38" s="27">
        <v>0</v>
      </c>
      <c r="W38" s="27">
        <v>49142</v>
      </c>
      <c r="X38" s="17">
        <v>0</v>
      </c>
      <c r="Y38" s="17">
        <v>0</v>
      </c>
      <c r="Z38" s="17">
        <v>78984.47</v>
      </c>
      <c r="AA38" s="17">
        <v>-78984.47</v>
      </c>
      <c r="AB38" s="17">
        <f t="shared" si="2"/>
        <v>2.3180188679245282</v>
      </c>
      <c r="AC38" s="17">
        <f t="shared" si="3"/>
        <v>2.3180188679245282</v>
      </c>
      <c r="AD38" s="15">
        <v>0</v>
      </c>
      <c r="AE38" s="16">
        <v>0</v>
      </c>
      <c r="AF38" s="15">
        <v>0</v>
      </c>
      <c r="AG38" s="27">
        <v>37842</v>
      </c>
      <c r="AH38" s="17">
        <f t="shared" si="4"/>
        <v>129.86100100417525</v>
      </c>
    </row>
    <row r="39" spans="1:34" ht="31.5" outlineLevel="1">
      <c r="A39" s="14" t="s">
        <v>64</v>
      </c>
      <c r="B39" s="5" t="s">
        <v>2</v>
      </c>
      <c r="C39" s="31" t="s">
        <v>65</v>
      </c>
      <c r="D39" s="27">
        <v>35311938.450000003</v>
      </c>
      <c r="E39" s="27">
        <v>35311938.450000003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4623776.82</v>
      </c>
      <c r="X39" s="17">
        <v>0</v>
      </c>
      <c r="Y39" s="17">
        <v>0</v>
      </c>
      <c r="Z39" s="17">
        <v>4557489.1500000004</v>
      </c>
      <c r="AA39" s="17">
        <v>-4557489.1500000004</v>
      </c>
      <c r="AB39" s="17">
        <f t="shared" si="2"/>
        <v>13.094089486327817</v>
      </c>
      <c r="AC39" s="17">
        <f t="shared" si="3"/>
        <v>13.094089486327817</v>
      </c>
      <c r="AD39" s="15">
        <v>0</v>
      </c>
      <c r="AE39" s="16">
        <v>0</v>
      </c>
      <c r="AF39" s="15">
        <v>0</v>
      </c>
      <c r="AG39" s="27">
        <v>4124913.37</v>
      </c>
      <c r="AH39" s="17">
        <f t="shared" si="4"/>
        <v>112.09391338077967</v>
      </c>
    </row>
    <row r="40" spans="1:34" s="11" customFormat="1" ht="31.5">
      <c r="A40" s="4" t="s">
        <v>66</v>
      </c>
      <c r="B40" s="12" t="s">
        <v>2</v>
      </c>
      <c r="C40" s="33" t="s">
        <v>67</v>
      </c>
      <c r="D40" s="26">
        <f t="shared" ref="D40:E40" si="39">SUM(D41:D42)</f>
        <v>167657526.95000002</v>
      </c>
      <c r="E40" s="26">
        <f t="shared" si="39"/>
        <v>167417526.95000002</v>
      </c>
      <c r="F40" s="26">
        <f t="shared" ref="F40:W40" si="40">SUM(F41:F42)</f>
        <v>0</v>
      </c>
      <c r="G40" s="26">
        <f t="shared" si="40"/>
        <v>0</v>
      </c>
      <c r="H40" s="26">
        <f t="shared" si="40"/>
        <v>0</v>
      </c>
      <c r="I40" s="26">
        <f t="shared" si="40"/>
        <v>0</v>
      </c>
      <c r="J40" s="26">
        <f t="shared" si="40"/>
        <v>0</v>
      </c>
      <c r="K40" s="26">
        <f t="shared" si="40"/>
        <v>0</v>
      </c>
      <c r="L40" s="26">
        <f t="shared" si="40"/>
        <v>0</v>
      </c>
      <c r="M40" s="26">
        <f t="shared" si="40"/>
        <v>0</v>
      </c>
      <c r="N40" s="26">
        <f t="shared" si="40"/>
        <v>0</v>
      </c>
      <c r="O40" s="26">
        <f t="shared" si="40"/>
        <v>0</v>
      </c>
      <c r="P40" s="26">
        <f t="shared" si="40"/>
        <v>0</v>
      </c>
      <c r="Q40" s="26">
        <f t="shared" si="40"/>
        <v>0</v>
      </c>
      <c r="R40" s="26">
        <f t="shared" si="40"/>
        <v>0</v>
      </c>
      <c r="S40" s="26">
        <f t="shared" si="40"/>
        <v>0</v>
      </c>
      <c r="T40" s="26">
        <f t="shared" si="40"/>
        <v>0</v>
      </c>
      <c r="U40" s="26">
        <f t="shared" si="40"/>
        <v>0</v>
      </c>
      <c r="V40" s="26">
        <f t="shared" si="40"/>
        <v>0</v>
      </c>
      <c r="W40" s="26">
        <f t="shared" si="40"/>
        <v>29654960.189999998</v>
      </c>
      <c r="X40" s="20">
        <v>0</v>
      </c>
      <c r="Y40" s="20">
        <v>0</v>
      </c>
      <c r="Z40" s="20">
        <v>26082685.02</v>
      </c>
      <c r="AA40" s="20">
        <v>-26082685.02</v>
      </c>
      <c r="AB40" s="20">
        <f t="shared" si="2"/>
        <v>17.687819168920406</v>
      </c>
      <c r="AC40" s="20">
        <f t="shared" si="3"/>
        <v>17.713175394626742</v>
      </c>
      <c r="AD40" s="6">
        <v>0</v>
      </c>
      <c r="AE40" s="7">
        <v>0</v>
      </c>
      <c r="AF40" s="6">
        <v>0</v>
      </c>
      <c r="AG40" s="26">
        <f t="shared" ref="AG40" si="41">SUM(AG41:AG42)</f>
        <v>30511150.379999999</v>
      </c>
      <c r="AH40" s="20">
        <f t="shared" si="4"/>
        <v>97.193844940827816</v>
      </c>
    </row>
    <row r="41" spans="1:34" outlineLevel="1">
      <c r="A41" s="14" t="s">
        <v>68</v>
      </c>
      <c r="B41" s="5" t="s">
        <v>2</v>
      </c>
      <c r="C41" s="31" t="s">
        <v>69</v>
      </c>
      <c r="D41" s="27">
        <v>162484781.21000001</v>
      </c>
      <c r="E41" s="27">
        <v>162244781.21000001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28796249.989999998</v>
      </c>
      <c r="X41" s="17">
        <v>0</v>
      </c>
      <c r="Y41" s="17">
        <v>0</v>
      </c>
      <c r="Z41" s="17">
        <v>25226329.399999999</v>
      </c>
      <c r="AA41" s="17">
        <v>-25226329.399999999</v>
      </c>
      <c r="AB41" s="17">
        <f t="shared" si="2"/>
        <v>17.722429002617108</v>
      </c>
      <c r="AC41" s="17">
        <f t="shared" si="3"/>
        <v>17.748644840987424</v>
      </c>
      <c r="AD41" s="15">
        <v>0</v>
      </c>
      <c r="AE41" s="16">
        <v>0</v>
      </c>
      <c r="AF41" s="15">
        <v>0</v>
      </c>
      <c r="AG41" s="27">
        <v>29812679.899999999</v>
      </c>
      <c r="AH41" s="17">
        <f t="shared" si="4"/>
        <v>96.590612070402969</v>
      </c>
    </row>
    <row r="42" spans="1:34" ht="31.5" outlineLevel="1">
      <c r="A42" s="14" t="s">
        <v>70</v>
      </c>
      <c r="B42" s="5" t="s">
        <v>2</v>
      </c>
      <c r="C42" s="31" t="s">
        <v>71</v>
      </c>
      <c r="D42" s="27">
        <v>5172745.7399999993</v>
      </c>
      <c r="E42" s="27">
        <v>5172745.7399999993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858710.2</v>
      </c>
      <c r="X42" s="17">
        <v>0</v>
      </c>
      <c r="Y42" s="17">
        <v>0</v>
      </c>
      <c r="Z42" s="17">
        <v>856355.62</v>
      </c>
      <c r="AA42" s="17">
        <v>-856355.62</v>
      </c>
      <c r="AB42" s="17">
        <f t="shared" si="2"/>
        <v>16.600665162405605</v>
      </c>
      <c r="AC42" s="17">
        <f t="shared" si="3"/>
        <v>16.600665162405605</v>
      </c>
      <c r="AD42" s="15">
        <v>0</v>
      </c>
      <c r="AE42" s="16">
        <v>0</v>
      </c>
      <c r="AF42" s="15">
        <v>0</v>
      </c>
      <c r="AG42" s="27">
        <v>698470.48</v>
      </c>
      <c r="AH42" s="17">
        <f t="shared" si="4"/>
        <v>122.94151644032256</v>
      </c>
    </row>
    <row r="43" spans="1:34" s="11" customFormat="1">
      <c r="A43" s="4" t="s">
        <v>72</v>
      </c>
      <c r="B43" s="12" t="s">
        <v>2</v>
      </c>
      <c r="C43" s="33" t="s">
        <v>73</v>
      </c>
      <c r="D43" s="26">
        <f t="shared" ref="D43:E43" si="42">SUM(D44:D47)</f>
        <v>72175066.790000007</v>
      </c>
      <c r="E43" s="26">
        <f t="shared" si="42"/>
        <v>78870066.790000007</v>
      </c>
      <c r="F43" s="26">
        <f t="shared" ref="F43:W43" si="43">SUM(F44:F47)</f>
        <v>0</v>
      </c>
      <c r="G43" s="26">
        <f t="shared" si="43"/>
        <v>0</v>
      </c>
      <c r="H43" s="26">
        <f t="shared" si="43"/>
        <v>0</v>
      </c>
      <c r="I43" s="26">
        <f t="shared" si="43"/>
        <v>0</v>
      </c>
      <c r="J43" s="26">
        <f t="shared" si="43"/>
        <v>0</v>
      </c>
      <c r="K43" s="26">
        <f t="shared" si="43"/>
        <v>0</v>
      </c>
      <c r="L43" s="26">
        <f t="shared" si="43"/>
        <v>0</v>
      </c>
      <c r="M43" s="26">
        <f t="shared" si="43"/>
        <v>0</v>
      </c>
      <c r="N43" s="26">
        <f t="shared" si="43"/>
        <v>0</v>
      </c>
      <c r="O43" s="26">
        <f t="shared" si="43"/>
        <v>0</v>
      </c>
      <c r="P43" s="26">
        <f t="shared" si="43"/>
        <v>0</v>
      </c>
      <c r="Q43" s="26">
        <f t="shared" si="43"/>
        <v>0</v>
      </c>
      <c r="R43" s="26">
        <f t="shared" si="43"/>
        <v>0</v>
      </c>
      <c r="S43" s="26">
        <f t="shared" si="43"/>
        <v>0</v>
      </c>
      <c r="T43" s="26">
        <f t="shared" si="43"/>
        <v>0</v>
      </c>
      <c r="U43" s="26">
        <f t="shared" si="43"/>
        <v>0</v>
      </c>
      <c r="V43" s="26">
        <f t="shared" si="43"/>
        <v>0</v>
      </c>
      <c r="W43" s="26">
        <f t="shared" si="43"/>
        <v>13431521.01</v>
      </c>
      <c r="X43" s="20">
        <v>0</v>
      </c>
      <c r="Y43" s="20">
        <v>0</v>
      </c>
      <c r="Z43" s="20">
        <v>14765232.25</v>
      </c>
      <c r="AA43" s="20">
        <v>-14765232.25</v>
      </c>
      <c r="AB43" s="20">
        <f t="shared" si="2"/>
        <v>18.609641261684239</v>
      </c>
      <c r="AC43" s="20">
        <f t="shared" si="3"/>
        <v>17.029934874738807</v>
      </c>
      <c r="AD43" s="6">
        <v>0</v>
      </c>
      <c r="AE43" s="7">
        <v>0</v>
      </c>
      <c r="AF43" s="6">
        <v>0</v>
      </c>
      <c r="AG43" s="26">
        <f t="shared" ref="AG43" si="44">SUM(AG44:AG47)</f>
        <v>22723380.019999996</v>
      </c>
      <c r="AH43" s="20">
        <f t="shared" si="4"/>
        <v>59.108816550082956</v>
      </c>
    </row>
    <row r="44" spans="1:34" outlineLevel="1">
      <c r="A44" s="14" t="s">
        <v>74</v>
      </c>
      <c r="B44" s="5" t="s">
        <v>2</v>
      </c>
      <c r="C44" s="31" t="s">
        <v>75</v>
      </c>
      <c r="D44" s="27">
        <v>10057220</v>
      </c>
      <c r="E44" s="27">
        <v>10057220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2492178.31</v>
      </c>
      <c r="X44" s="17">
        <v>0</v>
      </c>
      <c r="Y44" s="17">
        <v>0</v>
      </c>
      <c r="Z44" s="17">
        <v>835851.55</v>
      </c>
      <c r="AA44" s="17">
        <v>-835851.55</v>
      </c>
      <c r="AB44" s="17">
        <f t="shared" si="2"/>
        <v>24.779991985856928</v>
      </c>
      <c r="AC44" s="17">
        <f t="shared" si="3"/>
        <v>24.779991985856928</v>
      </c>
      <c r="AD44" s="15">
        <v>0</v>
      </c>
      <c r="AE44" s="16">
        <v>0</v>
      </c>
      <c r="AF44" s="15">
        <v>0</v>
      </c>
      <c r="AG44" s="27">
        <v>1385100.42</v>
      </c>
      <c r="AH44" s="17">
        <f t="shared" si="4"/>
        <v>179.92762647490932</v>
      </c>
    </row>
    <row r="45" spans="1:34" ht="31.5" outlineLevel="1">
      <c r="A45" s="14" t="s">
        <v>76</v>
      </c>
      <c r="B45" s="5" t="s">
        <v>2</v>
      </c>
      <c r="C45" s="31" t="s">
        <v>77</v>
      </c>
      <c r="D45" s="27">
        <v>670000</v>
      </c>
      <c r="E45" s="27">
        <v>7365000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1166000</v>
      </c>
      <c r="X45" s="17">
        <v>0</v>
      </c>
      <c r="Y45" s="17">
        <v>0</v>
      </c>
      <c r="Z45" s="17">
        <v>1037237.14</v>
      </c>
      <c r="AA45" s="17">
        <v>-1037237.14</v>
      </c>
      <c r="AB45" s="17">
        <f t="shared" si="2"/>
        <v>174.02985074626866</v>
      </c>
      <c r="AC45" s="17">
        <f t="shared" si="3"/>
        <v>15.8316361167685</v>
      </c>
      <c r="AD45" s="15">
        <v>0</v>
      </c>
      <c r="AE45" s="16">
        <v>0</v>
      </c>
      <c r="AF45" s="15">
        <v>0</v>
      </c>
      <c r="AG45" s="27">
        <v>3485117.61</v>
      </c>
      <c r="AH45" s="17">
        <f t="shared" si="4"/>
        <v>33.456546678779084</v>
      </c>
    </row>
    <row r="46" spans="1:34" outlineLevel="1">
      <c r="A46" s="14" t="s">
        <v>78</v>
      </c>
      <c r="B46" s="5" t="s">
        <v>2</v>
      </c>
      <c r="C46" s="31" t="s">
        <v>79</v>
      </c>
      <c r="D46" s="27">
        <v>60398016.090000004</v>
      </c>
      <c r="E46" s="27">
        <v>60398016.090000004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9773342.6999999993</v>
      </c>
      <c r="X46" s="17">
        <v>0</v>
      </c>
      <c r="Y46" s="17">
        <v>0</v>
      </c>
      <c r="Z46" s="17">
        <v>12892143.560000001</v>
      </c>
      <c r="AA46" s="17">
        <v>-12892143.560000001</v>
      </c>
      <c r="AB46" s="17">
        <f t="shared" si="2"/>
        <v>16.181562462973275</v>
      </c>
      <c r="AC46" s="17">
        <f t="shared" si="3"/>
        <v>16.181562462973275</v>
      </c>
      <c r="AD46" s="15">
        <v>0</v>
      </c>
      <c r="AE46" s="16">
        <v>0</v>
      </c>
      <c r="AF46" s="15">
        <v>0</v>
      </c>
      <c r="AG46" s="27">
        <v>17853161.989999998</v>
      </c>
      <c r="AH46" s="17">
        <f t="shared" si="4"/>
        <v>54.742922880968045</v>
      </c>
    </row>
    <row r="47" spans="1:34" ht="31.5" outlineLevel="1">
      <c r="A47" s="14" t="s">
        <v>80</v>
      </c>
      <c r="B47" s="5" t="s">
        <v>2</v>
      </c>
      <c r="C47" s="31" t="s">
        <v>81</v>
      </c>
      <c r="D47" s="27">
        <v>1049830.7</v>
      </c>
      <c r="E47" s="27">
        <v>1049830.7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f t="shared" si="2"/>
        <v>0</v>
      </c>
      <c r="AC47" s="17">
        <f t="shared" si="3"/>
        <v>0</v>
      </c>
      <c r="AD47" s="15">
        <v>0</v>
      </c>
      <c r="AE47" s="16">
        <v>0</v>
      </c>
      <c r="AF47" s="15">
        <v>0</v>
      </c>
      <c r="AG47" s="27">
        <v>0</v>
      </c>
      <c r="AH47" s="17" t="str">
        <f t="shared" si="4"/>
        <v>--</v>
      </c>
    </row>
    <row r="48" spans="1:34" s="11" customFormat="1" ht="31.5">
      <c r="A48" s="4" t="s">
        <v>82</v>
      </c>
      <c r="B48" s="12" t="s">
        <v>2</v>
      </c>
      <c r="C48" s="33" t="s">
        <v>83</v>
      </c>
      <c r="D48" s="26">
        <f t="shared" ref="D48:E48" si="45">SUM(D49:D50)</f>
        <v>37114036.769999996</v>
      </c>
      <c r="E48" s="26">
        <f t="shared" si="45"/>
        <v>37114036.769999996</v>
      </c>
      <c r="F48" s="26">
        <f t="shared" ref="F48:AA48" si="46">SUM(F49:F50)</f>
        <v>0</v>
      </c>
      <c r="G48" s="26">
        <f t="shared" si="46"/>
        <v>0</v>
      </c>
      <c r="H48" s="26">
        <f t="shared" si="46"/>
        <v>0</v>
      </c>
      <c r="I48" s="26">
        <f t="shared" si="46"/>
        <v>0</v>
      </c>
      <c r="J48" s="26">
        <f t="shared" si="46"/>
        <v>0</v>
      </c>
      <c r="K48" s="26">
        <f t="shared" si="46"/>
        <v>0</v>
      </c>
      <c r="L48" s="26">
        <f t="shared" si="46"/>
        <v>0</v>
      </c>
      <c r="M48" s="26">
        <f t="shared" si="46"/>
        <v>0</v>
      </c>
      <c r="N48" s="26">
        <f t="shared" si="46"/>
        <v>0</v>
      </c>
      <c r="O48" s="26">
        <f t="shared" si="46"/>
        <v>0</v>
      </c>
      <c r="P48" s="26">
        <f t="shared" si="46"/>
        <v>0</v>
      </c>
      <c r="Q48" s="26">
        <f t="shared" si="46"/>
        <v>0</v>
      </c>
      <c r="R48" s="26">
        <f t="shared" si="46"/>
        <v>0</v>
      </c>
      <c r="S48" s="26">
        <f t="shared" si="46"/>
        <v>0</v>
      </c>
      <c r="T48" s="26">
        <f t="shared" si="46"/>
        <v>0</v>
      </c>
      <c r="U48" s="26">
        <f t="shared" si="46"/>
        <v>0</v>
      </c>
      <c r="V48" s="26">
        <f t="shared" si="46"/>
        <v>0</v>
      </c>
      <c r="W48" s="26">
        <f t="shared" si="46"/>
        <v>7384926.7999999998</v>
      </c>
      <c r="X48" s="20">
        <f t="shared" si="46"/>
        <v>0</v>
      </c>
      <c r="Y48" s="20">
        <f t="shared" si="46"/>
        <v>0</v>
      </c>
      <c r="Z48" s="20">
        <f t="shared" si="46"/>
        <v>5421685.7699999996</v>
      </c>
      <c r="AA48" s="20">
        <f t="shared" si="46"/>
        <v>-5421685.7699999996</v>
      </c>
      <c r="AB48" s="20">
        <f t="shared" si="2"/>
        <v>19.897934697228571</v>
      </c>
      <c r="AC48" s="20">
        <f t="shared" si="3"/>
        <v>19.897934697228571</v>
      </c>
      <c r="AD48" s="6">
        <v>0</v>
      </c>
      <c r="AE48" s="7">
        <v>0</v>
      </c>
      <c r="AF48" s="6">
        <v>0</v>
      </c>
      <c r="AG48" s="26">
        <f t="shared" ref="AG48" si="47">SUM(AG49:AG50)</f>
        <v>6104282.5</v>
      </c>
      <c r="AH48" s="20">
        <f t="shared" si="4"/>
        <v>120.97944025362521</v>
      </c>
    </row>
    <row r="49" spans="1:34" outlineLevel="1">
      <c r="A49" s="14" t="s">
        <v>84</v>
      </c>
      <c r="B49" s="5" t="s">
        <v>2</v>
      </c>
      <c r="C49" s="31" t="s">
        <v>85</v>
      </c>
      <c r="D49" s="27">
        <v>1950239.44</v>
      </c>
      <c r="E49" s="27">
        <v>1950239.44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30950</v>
      </c>
      <c r="X49" s="17">
        <v>0</v>
      </c>
      <c r="Y49" s="17">
        <v>0</v>
      </c>
      <c r="Z49" s="17">
        <v>96685.77</v>
      </c>
      <c r="AA49" s="17">
        <v>-96685.77</v>
      </c>
      <c r="AB49" s="17">
        <f t="shared" si="2"/>
        <v>1.5869846217447021</v>
      </c>
      <c r="AC49" s="17">
        <f t="shared" si="3"/>
        <v>1.5869846217447021</v>
      </c>
      <c r="AD49" s="15">
        <v>0</v>
      </c>
      <c r="AE49" s="16">
        <v>0</v>
      </c>
      <c r="AF49" s="15">
        <v>0</v>
      </c>
      <c r="AG49" s="27">
        <v>11200</v>
      </c>
      <c r="AH49" s="17">
        <f t="shared" si="4"/>
        <v>276.33928571428572</v>
      </c>
    </row>
    <row r="50" spans="1:34" outlineLevel="1">
      <c r="A50" s="14" t="s">
        <v>86</v>
      </c>
      <c r="B50" s="5" t="s">
        <v>2</v>
      </c>
      <c r="C50" s="31" t="s">
        <v>87</v>
      </c>
      <c r="D50" s="27">
        <v>35163797.329999998</v>
      </c>
      <c r="E50" s="27">
        <v>35163797.329999998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7353976.7999999998</v>
      </c>
      <c r="X50" s="17">
        <v>0</v>
      </c>
      <c r="Y50" s="17">
        <v>0</v>
      </c>
      <c r="Z50" s="17">
        <v>5325000</v>
      </c>
      <c r="AA50" s="17">
        <v>-5325000</v>
      </c>
      <c r="AB50" s="17">
        <f t="shared" si="2"/>
        <v>20.913488753747178</v>
      </c>
      <c r="AC50" s="17">
        <f t="shared" si="3"/>
        <v>20.913488753747178</v>
      </c>
      <c r="AD50" s="15">
        <v>0</v>
      </c>
      <c r="AE50" s="16">
        <v>0</v>
      </c>
      <c r="AF50" s="15">
        <v>0</v>
      </c>
      <c r="AG50" s="27">
        <v>6093082.5</v>
      </c>
      <c r="AH50" s="17">
        <f t="shared" si="4"/>
        <v>120.69386554342567</v>
      </c>
    </row>
    <row r="51" spans="1:34" s="11" customFormat="1" ht="31.5">
      <c r="A51" s="4" t="s">
        <v>88</v>
      </c>
      <c r="B51" s="12" t="s">
        <v>2</v>
      </c>
      <c r="C51" s="33" t="s">
        <v>89</v>
      </c>
      <c r="D51" s="26">
        <f t="shared" ref="D51:AA51" si="48">D52</f>
        <v>10591000</v>
      </c>
      <c r="E51" s="26">
        <f t="shared" si="48"/>
        <v>10591000</v>
      </c>
      <c r="F51" s="26">
        <f t="shared" si="48"/>
        <v>0</v>
      </c>
      <c r="G51" s="26">
        <f t="shared" si="48"/>
        <v>0</v>
      </c>
      <c r="H51" s="26">
        <f t="shared" si="48"/>
        <v>0</v>
      </c>
      <c r="I51" s="26">
        <f t="shared" si="48"/>
        <v>0</v>
      </c>
      <c r="J51" s="26">
        <f t="shared" si="48"/>
        <v>0</v>
      </c>
      <c r="K51" s="26">
        <f t="shared" si="48"/>
        <v>0</v>
      </c>
      <c r="L51" s="26">
        <f t="shared" si="48"/>
        <v>0</v>
      </c>
      <c r="M51" s="26">
        <f t="shared" si="48"/>
        <v>0</v>
      </c>
      <c r="N51" s="26">
        <f t="shared" si="48"/>
        <v>0</v>
      </c>
      <c r="O51" s="26">
        <f t="shared" si="48"/>
        <v>0</v>
      </c>
      <c r="P51" s="26">
        <f t="shared" si="48"/>
        <v>0</v>
      </c>
      <c r="Q51" s="26">
        <f t="shared" si="48"/>
        <v>0</v>
      </c>
      <c r="R51" s="26">
        <f t="shared" si="48"/>
        <v>0</v>
      </c>
      <c r="S51" s="26">
        <f t="shared" si="48"/>
        <v>0</v>
      </c>
      <c r="T51" s="26">
        <f t="shared" si="48"/>
        <v>0</v>
      </c>
      <c r="U51" s="26">
        <f t="shared" si="48"/>
        <v>0</v>
      </c>
      <c r="V51" s="26">
        <f t="shared" si="48"/>
        <v>0</v>
      </c>
      <c r="W51" s="26">
        <f t="shared" si="48"/>
        <v>2640000</v>
      </c>
      <c r="X51" s="20">
        <f t="shared" si="48"/>
        <v>0</v>
      </c>
      <c r="Y51" s="20">
        <f t="shared" si="48"/>
        <v>0</v>
      </c>
      <c r="Z51" s="20">
        <f t="shared" si="48"/>
        <v>2300000</v>
      </c>
      <c r="AA51" s="20">
        <f t="shared" si="48"/>
        <v>-2300000</v>
      </c>
      <c r="AB51" s="20">
        <f t="shared" si="2"/>
        <v>24.926824662449249</v>
      </c>
      <c r="AC51" s="20">
        <f t="shared" si="3"/>
        <v>24.926824662449249</v>
      </c>
      <c r="AD51" s="6">
        <v>0</v>
      </c>
      <c r="AE51" s="7">
        <v>0</v>
      </c>
      <c r="AF51" s="6">
        <v>0</v>
      </c>
      <c r="AG51" s="26">
        <f t="shared" ref="AG51" si="49">AG52</f>
        <v>2050000</v>
      </c>
      <c r="AH51" s="20">
        <f t="shared" si="4"/>
        <v>128.78048780487805</v>
      </c>
    </row>
    <row r="52" spans="1:34" ht="31.5" outlineLevel="1">
      <c r="A52" s="14" t="s">
        <v>90</v>
      </c>
      <c r="B52" s="5" t="s">
        <v>2</v>
      </c>
      <c r="C52" s="31" t="s">
        <v>91</v>
      </c>
      <c r="D52" s="27">
        <v>10591000</v>
      </c>
      <c r="E52" s="27">
        <v>10591000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2640000</v>
      </c>
      <c r="X52" s="17">
        <v>0</v>
      </c>
      <c r="Y52" s="17">
        <v>0</v>
      </c>
      <c r="Z52" s="17">
        <v>2300000</v>
      </c>
      <c r="AA52" s="17">
        <v>-2300000</v>
      </c>
      <c r="AB52" s="17">
        <f t="shared" si="2"/>
        <v>24.926824662449249</v>
      </c>
      <c r="AC52" s="17">
        <f t="shared" si="3"/>
        <v>24.926824662449249</v>
      </c>
      <c r="AD52" s="15">
        <v>0</v>
      </c>
      <c r="AE52" s="16">
        <v>0</v>
      </c>
      <c r="AF52" s="15">
        <v>0</v>
      </c>
      <c r="AG52" s="27">
        <v>2050000</v>
      </c>
      <c r="AH52" s="17">
        <f t="shared" si="4"/>
        <v>128.78048780487805</v>
      </c>
    </row>
    <row r="53" spans="1:34" s="11" customFormat="1" ht="27" customHeight="1">
      <c r="A53" s="21" t="s">
        <v>92</v>
      </c>
      <c r="B53" s="22"/>
      <c r="C53" s="34"/>
      <c r="D53" s="28">
        <f>D6+D15+D18+D26+D31+D33+D40+D43+D48+D51</f>
        <v>2413900603.8400002</v>
      </c>
      <c r="E53" s="28">
        <f>E6+E15+E18+E26+E31+E33+E40+E43+E48+E51</f>
        <v>2413900603.8400002</v>
      </c>
      <c r="F53" s="28">
        <f t="shared" ref="F53:V53" si="50">F6+F15+F18+F26+F31+F33+F40+F43+F48+F51</f>
        <v>0</v>
      </c>
      <c r="G53" s="28">
        <f t="shared" si="50"/>
        <v>0</v>
      </c>
      <c r="H53" s="28">
        <f t="shared" si="50"/>
        <v>0</v>
      </c>
      <c r="I53" s="28">
        <f t="shared" si="50"/>
        <v>0</v>
      </c>
      <c r="J53" s="28">
        <f t="shared" si="50"/>
        <v>0</v>
      </c>
      <c r="K53" s="28">
        <f t="shared" si="50"/>
        <v>0</v>
      </c>
      <c r="L53" s="28">
        <f t="shared" si="50"/>
        <v>0</v>
      </c>
      <c r="M53" s="28">
        <f t="shared" si="50"/>
        <v>0</v>
      </c>
      <c r="N53" s="28">
        <f t="shared" si="50"/>
        <v>0</v>
      </c>
      <c r="O53" s="28">
        <f t="shared" si="50"/>
        <v>0</v>
      </c>
      <c r="P53" s="28">
        <f t="shared" si="50"/>
        <v>0</v>
      </c>
      <c r="Q53" s="28">
        <f t="shared" si="50"/>
        <v>0</v>
      </c>
      <c r="R53" s="28">
        <f t="shared" si="50"/>
        <v>0</v>
      </c>
      <c r="S53" s="28">
        <f t="shared" si="50"/>
        <v>0</v>
      </c>
      <c r="T53" s="28">
        <f t="shared" si="50"/>
        <v>0</v>
      </c>
      <c r="U53" s="28">
        <f t="shared" si="50"/>
        <v>0</v>
      </c>
      <c r="V53" s="28">
        <f t="shared" si="50"/>
        <v>0</v>
      </c>
      <c r="W53" s="28">
        <f>W6+W15+W18+W26+W31+W33+W40+W43+W48+W51</f>
        <v>403178343.00999999</v>
      </c>
      <c r="X53" s="23">
        <v>0</v>
      </c>
      <c r="Y53" s="23">
        <v>0</v>
      </c>
      <c r="Z53" s="23">
        <v>363443771.17000002</v>
      </c>
      <c r="AA53" s="23">
        <v>-363443771.17000002</v>
      </c>
      <c r="AB53" s="23">
        <f t="shared" si="2"/>
        <v>16.7023589276472</v>
      </c>
      <c r="AC53" s="23">
        <f>W53/E53*100</f>
        <v>16.7023589276472</v>
      </c>
      <c r="AD53" s="8">
        <v>0</v>
      </c>
      <c r="AE53" s="9">
        <v>0</v>
      </c>
      <c r="AF53" s="8">
        <v>0</v>
      </c>
      <c r="AG53" s="28">
        <f>AG6+AG15+AG18+AG26+AG31+AG33+AG40+AG43+AG48+AG51</f>
        <v>411078940.48000002</v>
      </c>
      <c r="AH53" s="23">
        <f t="shared" si="4"/>
        <v>98.078082652257777</v>
      </c>
    </row>
    <row r="54" spans="1:34" ht="12.75" customHeight="1">
      <c r="A54" s="2"/>
      <c r="B54" s="2"/>
      <c r="C54" s="35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 t="s">
        <v>0</v>
      </c>
      <c r="Q54" s="29"/>
      <c r="R54" s="29"/>
      <c r="S54" s="29"/>
      <c r="T54" s="29"/>
      <c r="U54" s="29"/>
      <c r="V54" s="29" t="s">
        <v>0</v>
      </c>
      <c r="W54" s="29"/>
      <c r="X54" s="2"/>
      <c r="Y54" s="2"/>
      <c r="Z54" s="2" t="s">
        <v>0</v>
      </c>
      <c r="AA54" s="2"/>
      <c r="AB54" s="2"/>
      <c r="AC54" s="2"/>
      <c r="AD54" s="2"/>
      <c r="AE54" s="2"/>
      <c r="AF54" s="2"/>
      <c r="AG54" s="2"/>
      <c r="AH54" s="2"/>
    </row>
    <row r="55" spans="1:34">
      <c r="A55" s="47"/>
      <c r="B55" s="48"/>
      <c r="C55" s="48"/>
      <c r="D55" s="48"/>
      <c r="E55" s="48"/>
      <c r="F55" s="48"/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30"/>
      <c r="X55" s="10"/>
      <c r="Y55" s="10"/>
      <c r="Z55" s="10"/>
      <c r="AA55" s="10"/>
      <c r="AB55" s="10"/>
      <c r="AC55" s="10"/>
      <c r="AD55" s="10"/>
      <c r="AE55" s="10"/>
      <c r="AF55" s="10"/>
      <c r="AG55" s="2"/>
      <c r="AH55" s="2"/>
    </row>
  </sheetData>
  <mergeCells count="34">
    <mergeCell ref="AA4:AA5"/>
    <mergeCell ref="AB4:AB5"/>
    <mergeCell ref="R4:R5"/>
    <mergeCell ref="S4:S5"/>
    <mergeCell ref="T4:T5"/>
    <mergeCell ref="U4:U5"/>
    <mergeCell ref="W4:W5"/>
    <mergeCell ref="N4:N5"/>
    <mergeCell ref="O4:O5"/>
    <mergeCell ref="A55:V55"/>
    <mergeCell ref="X4:X5"/>
    <mergeCell ref="Y4:Y5"/>
    <mergeCell ref="L4:L5"/>
    <mergeCell ref="M4:M5"/>
    <mergeCell ref="J4:J5"/>
    <mergeCell ref="K4:K5"/>
    <mergeCell ref="Q4:Q5"/>
    <mergeCell ref="G4:G5"/>
    <mergeCell ref="H4:H5"/>
    <mergeCell ref="I4:I5"/>
    <mergeCell ref="A1:AH1"/>
    <mergeCell ref="AD4:AD5"/>
    <mergeCell ref="AE4:AE5"/>
    <mergeCell ref="AF4:AF5"/>
    <mergeCell ref="AC4:AC5"/>
    <mergeCell ref="F4:F5"/>
    <mergeCell ref="A2:AD2"/>
    <mergeCell ref="AG4:AG5"/>
    <mergeCell ref="AH4:AH5"/>
    <mergeCell ref="A4:A5"/>
    <mergeCell ref="B4:B5"/>
    <mergeCell ref="C4:C5"/>
    <mergeCell ref="D4:D5"/>
    <mergeCell ref="E4:E5"/>
  </mergeCells>
  <pageMargins left="0.59055118110236227" right="0.59055118110236227" top="0.59055118110236227" bottom="0.59055118110236227" header="0.39370078740157483" footer="0.39370078740157483"/>
  <pageSetup paperSize="9" scale="64" fitToHeight="20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1.03.2024&lt;/string&gt;&#10;  &lt;/DateInfo&gt;&#10;  &lt;Code&gt;SQUERY_ANAL_ISP_BUDG&lt;/Code&gt;&#10;  &lt;ObjectCode&gt;SQUERY_ANAL_ISP_BUDG&lt;/ObjectCode&gt;&#10;  &lt;DocName&gt;Бюджет по разд(Аналитический отчет по исполнению бюджета с произвольной группировкой)&lt;/DocName&gt;&#10;  &lt;VariantName&gt;Бюджет по разд&lt;/VariantName&gt;&#10;  &lt;VariantLink&gt;52814652&lt;/VariantLink&gt;&#10;  &lt;ReportCode&gt;46404A975FCF49A1AF161DFD0F37BE&lt;/ReportCode&gt;&#10;  &lt;SvodReportLink xsi:nil=&quot;true&quot; /&gt;&#10;  &lt;ReportLink&gt;198118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C4F98F18-51B0-4D19-9853-1CA3A5CC4CC5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без учета счетов бюджета</vt:lpstr>
      <vt:lpstr>'без учета счетов бюджета'!Заголовки_для_печати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 Светлана Ивановна</dc:creator>
  <cp:lastModifiedBy>Ахметшина</cp:lastModifiedBy>
  <cp:lastPrinted>2025-04-16T05:27:37Z</cp:lastPrinted>
  <dcterms:created xsi:type="dcterms:W3CDTF">2024-07-01T23:55:16Z</dcterms:created>
  <dcterms:modified xsi:type="dcterms:W3CDTF">2026-04-14T02:53:35Z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Бюджет по разд(Аналитический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Бюджет по разд(4).xlsx</vt:lpwstr>
  </property>
  <property fmtid="{D5CDD505-2E9C-101B-9397-08002B2CF9AE}" pid="4" name="Версия клиента">
    <vt:lpwstr>23.2.49.5060 (.NET 4.7.2)</vt:lpwstr>
  </property>
  <property fmtid="{D5CDD505-2E9C-101B-9397-08002B2CF9AE}" pid="5" name="Версия базы">
    <vt:lpwstr>23.2.3582.28823260</vt:lpwstr>
  </property>
  <property fmtid="{D5CDD505-2E9C-101B-9397-08002B2CF9AE}" pid="6" name="Тип сервера">
    <vt:lpwstr>MSSQL</vt:lpwstr>
  </property>
  <property fmtid="{D5CDD505-2E9C-101B-9397-08002B2CF9AE}" pid="7" name="Сервер">
    <vt:lpwstr>192.168.1.245</vt:lpwstr>
  </property>
  <property fmtid="{D5CDD505-2E9C-101B-9397-08002B2CF9AE}" pid="8" name="База">
    <vt:lpwstr>budget_ks_2024</vt:lpwstr>
  </property>
  <property fmtid="{D5CDD505-2E9C-101B-9397-08002B2CF9AE}" pid="9" name="Пользователь">
    <vt:lpwstr>admin1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не используется</vt:lpwstr>
  </property>
</Properties>
</file>