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/>
  <bookViews>
    <workbookView xWindow="14505" yWindow="-15" windowWidth="14340" windowHeight="1279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25725"/>
</workbook>
</file>

<file path=xl/calcChain.xml><?xml version="1.0" encoding="utf-8"?>
<calcChain xmlns="http://schemas.openxmlformats.org/spreadsheetml/2006/main">
  <c r="AI25" i="2"/>
  <c r="AC22"/>
  <c r="AD22"/>
  <c r="AC23"/>
  <c r="AD23"/>
  <c r="AC24"/>
  <c r="AD24"/>
  <c r="AC25"/>
  <c r="AD25"/>
  <c r="AC26"/>
  <c r="AD26"/>
  <c r="AI22"/>
  <c r="F31"/>
  <c r="AH35"/>
  <c r="AH31"/>
  <c r="AH36" s="1"/>
  <c r="F35" l="1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E35"/>
  <c r="G31"/>
  <c r="H31"/>
  <c r="I31"/>
  <c r="J31"/>
  <c r="K31"/>
  <c r="L31"/>
  <c r="L36" s="1"/>
  <c r="M31"/>
  <c r="N31"/>
  <c r="N36" s="1"/>
  <c r="O31"/>
  <c r="P31"/>
  <c r="P36" s="1"/>
  <c r="Q31"/>
  <c r="Q36" s="1"/>
  <c r="R31"/>
  <c r="S31"/>
  <c r="T31"/>
  <c r="U31"/>
  <c r="V31"/>
  <c r="W31"/>
  <c r="X31"/>
  <c r="E31"/>
  <c r="AI8"/>
  <c r="AI9"/>
  <c r="AI10"/>
  <c r="AI11"/>
  <c r="AI12"/>
  <c r="AI13"/>
  <c r="AI14"/>
  <c r="AI15"/>
  <c r="AI16"/>
  <c r="AI17"/>
  <c r="AI18"/>
  <c r="AI19"/>
  <c r="AI20"/>
  <c r="AI21"/>
  <c r="AI23"/>
  <c r="AI24"/>
  <c r="AI26"/>
  <c r="AI27"/>
  <c r="AI28"/>
  <c r="AI29"/>
  <c r="AI30"/>
  <c r="AI32"/>
  <c r="AI33"/>
  <c r="AI34"/>
  <c r="AI7"/>
  <c r="AD8"/>
  <c r="AD9"/>
  <c r="AD10"/>
  <c r="AD11"/>
  <c r="AD12"/>
  <c r="AD13"/>
  <c r="AD14"/>
  <c r="AD15"/>
  <c r="AD16"/>
  <c r="AD17"/>
  <c r="AD18"/>
  <c r="AD19"/>
  <c r="AD20"/>
  <c r="AD21"/>
  <c r="AD27"/>
  <c r="AD28"/>
  <c r="AD29"/>
  <c r="AD30"/>
  <c r="AD32"/>
  <c r="AD33"/>
  <c r="AD34"/>
  <c r="AD7"/>
  <c r="AC8"/>
  <c r="AC9"/>
  <c r="AC10"/>
  <c r="AC11"/>
  <c r="AC12"/>
  <c r="AC13"/>
  <c r="AC14"/>
  <c r="AC15"/>
  <c r="AC16"/>
  <c r="AC17"/>
  <c r="AC18"/>
  <c r="AC19"/>
  <c r="AC20"/>
  <c r="AC21"/>
  <c r="AC27"/>
  <c r="AC28"/>
  <c r="AC29"/>
  <c r="AC30"/>
  <c r="AC32"/>
  <c r="AC33"/>
  <c r="AC34"/>
  <c r="AC7"/>
  <c r="T36" l="1"/>
  <c r="H36"/>
  <c r="R36"/>
  <c r="I36"/>
  <c r="V36"/>
  <c r="J36"/>
  <c r="E36"/>
  <c r="AC36" s="1"/>
  <c r="S36"/>
  <c r="K36"/>
  <c r="AD35"/>
  <c r="AI35"/>
  <c r="X36"/>
  <c r="AC35"/>
  <c r="AI31"/>
  <c r="U36"/>
  <c r="M36"/>
  <c r="F36"/>
  <c r="W36"/>
  <c r="O36"/>
  <c r="G36"/>
  <c r="AD31"/>
  <c r="AC31"/>
  <c r="AD36" l="1"/>
  <c r="AI36"/>
</calcChain>
</file>

<file path=xl/sharedStrings.xml><?xml version="1.0" encoding="utf-8"?>
<sst xmlns="http://schemas.openxmlformats.org/spreadsheetml/2006/main" count="146" uniqueCount="70">
  <si>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</si>
  <si>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</si>
  <si>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</si>
  <si>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</si>
  <si>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</si>
  <si>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</si>
  <si>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</si>
  <si>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</si>
  <si>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</si>
  <si>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</si>
  <si>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</si>
  <si>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</si>
  <si>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</si>
  <si>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</si>
  <si>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</si>
  <si>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</si>
  <si>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</si>
  <si>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</si>
  <si>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</si>
  <si>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</si>
  <si>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</si>
  <si>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</si>
  <si>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</si>
  <si>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</si>
  <si>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</si>
  <si>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</si>
  <si>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</si>
  <si>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</si>
  <si>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</si>
  <si>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</si>
  <si>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</si>
  <si>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</si>
  <si>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</si>
  <si>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</si>
  <si>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</si>
  <si>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</si>
  <si>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</si>
  <si>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</si>
  <si>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</si>
  <si>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</si>
  <si>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</si>
  <si>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</si>
  <si>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</si>
  <si>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</si>
  <si>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</si>
  <si>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</si>
  <si>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</si>
  <si>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</si>
  <si>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</si>
  <si>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</si>
  <si>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</si>
  <si>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</si>
  <si>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</si>
  <si>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</si>
  <si>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</si>
  <si>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</si>
  <si>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Темп роста к соответствующему периоду прошлого года, %</t>
  </si>
  <si>
    <t>ВСЕГО МУНИЦИПАЛЬНЫЕ ПРОГРАММЫ</t>
  </si>
  <si>
    <t>ВСЕГО НЕПРОГРАММНЫЕ МЕРОПРИЯТИЯ</t>
  </si>
  <si>
    <t xml:space="preserve">    Муниципальная программа "Организация и проведение мероприятий по работе с молодежью в Партизанском городском округе"</t>
  </si>
  <si>
    <t>1800000000</t>
  </si>
  <si>
    <t xml:space="preserve">Утверждено Решением Думы муниципального округа город Партизанск Приморского края  от 05.12.2025 г. № 270-Р (в редакции Решения от 19.03.2026 г. № 287-Р), рублей </t>
  </si>
  <si>
    <t xml:space="preserve">План по сводной бюджетной росписи, действующей на конец отчетного периода (по состоянию на 01.04.2026 г.), Источник: Форма по ОКУД 0503117, рублей </t>
  </si>
  <si>
    <t xml:space="preserve">Фактически исполнено за 1 квартал 2026 г. (по состоянию на 01.04.2026 г.), рублей </t>
  </si>
  <si>
    <t>% исполнения годового плана за 1 квартал 2026 года 
по Решению о бюджете (по состоянию на 01.04.2026), %</t>
  </si>
  <si>
    <t>% исполнения годового плана
по плану по сводной бюджетной росписи по состоянию на 01.04.2026, %</t>
  </si>
  <si>
    <t>Фактически исполнено за 1 квартал 2025 года, тыс. руб.
(по состоянию на 01.04.2025), рублей</t>
  </si>
  <si>
    <t xml:space="preserve">Сведения об исполнении бюджета муниципального округа город Партизанск Приморского края по расходам в разрезе муниципальных программ и непрограммных направлений деятельности за 1 квартал 2026 года по состоянию на 01.04.2026
</t>
  </si>
  <si>
    <t xml:space="preserve">    Муниципальная программа "Развитие туризма на территории муниципального округа город Партизанск Приморского края"</t>
  </si>
  <si>
    <t>2100000000</t>
  </si>
</sst>
</file>

<file path=xl/styles.xml><?xml version="1.0" encoding="utf-8"?>
<styleSheet xmlns="http://schemas.openxmlformats.org/spreadsheetml/2006/main">
  <fonts count="15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4" fillId="5" borderId="2">
      <alignment horizontal="right" vertical="top" shrinkToFit="1"/>
    </xf>
    <xf numFmtId="4" fontId="14" fillId="5" borderId="2">
      <alignment horizontal="right" vertical="top" shrinkToFit="1"/>
    </xf>
  </cellStyleXfs>
  <cellXfs count="47">
    <xf numFmtId="0" fontId="0" fillId="0" borderId="0" xfId="0"/>
    <xf numFmtId="0" fontId="7" fillId="0" borderId="0" xfId="0" applyFont="1" applyProtection="1">
      <protection locked="0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5" applyNumberFormat="1" applyFont="1" applyProtection="1">
      <alignment horizontal="center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2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  <xf numFmtId="0" fontId="9" fillId="0" borderId="2" xfId="7" applyNumberFormat="1" applyFont="1" applyProtection="1">
      <alignment horizontal="center" vertical="center" wrapText="1"/>
    </xf>
    <xf numFmtId="0" fontId="13" fillId="0" borderId="1" xfId="2" applyNumberFormat="1" applyFont="1" applyProtection="1">
      <alignment wrapText="1"/>
    </xf>
    <xf numFmtId="0" fontId="13" fillId="0" borderId="1" xfId="3" applyNumberFormat="1" applyFont="1" applyProtection="1"/>
    <xf numFmtId="0" fontId="10" fillId="0" borderId="2" xfId="7" applyNumberFormat="1" applyFont="1" applyProtection="1">
      <alignment horizontal="center" vertical="center" wrapText="1"/>
    </xf>
    <xf numFmtId="4" fontId="10" fillId="0" borderId="2" xfId="10" applyNumberFormat="1" applyFont="1" applyFill="1" applyProtection="1">
      <alignment horizontal="right" vertical="top" shrinkToFit="1"/>
    </xf>
    <xf numFmtId="4" fontId="12" fillId="0" borderId="2" xfId="10" applyNumberFormat="1" applyFont="1" applyFill="1" applyProtection="1">
      <alignment horizontal="right" vertical="top" shrinkToFit="1"/>
    </xf>
    <xf numFmtId="0" fontId="13" fillId="0" borderId="1" xfId="15" applyNumberFormat="1" applyFont="1" applyProtection="1">
      <alignment horizontal="left" wrapText="1"/>
    </xf>
    <xf numFmtId="0" fontId="8" fillId="0" borderId="1" xfId="2" applyNumberFormat="1" applyFont="1" applyProtection="1">
      <alignment wrapText="1"/>
    </xf>
    <xf numFmtId="0" fontId="8" fillId="0" borderId="1" xfId="2" applyFont="1">
      <alignment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10" fillId="0" borderId="2" xfId="7" applyNumberFormat="1" applyFont="1" applyProtection="1">
      <alignment horizontal="center" vertical="center" wrapText="1"/>
    </xf>
    <xf numFmtId="0" fontId="10" fillId="0" borderId="2" xfId="7" applyFont="1">
      <alignment horizontal="center" vertical="center" wrapText="1"/>
    </xf>
    <xf numFmtId="0" fontId="9" fillId="0" borderId="1" xfId="4" applyNumberFormat="1" applyFont="1" applyProtection="1">
      <alignment horizont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8" fillId="0" borderId="1" xfId="15" applyNumberFormat="1" applyFont="1" applyProtection="1">
      <alignment horizontal="left" wrapText="1"/>
    </xf>
    <xf numFmtId="0" fontId="8" fillId="0" borderId="1" xfId="15" applyFont="1">
      <alignment horizontal="left" wrapText="1"/>
    </xf>
  </cellXfs>
  <cellStyles count="28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26"/>
    <cellStyle name="xl38 3" xfId="27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8"/>
  <sheetViews>
    <sheetView showGridLines="0" tabSelected="1" zoomScaleSheetLayoutView="100" workbookViewId="0">
      <pane ySplit="6" topLeftCell="A7" activePane="bottomLeft" state="frozen"/>
      <selection pane="bottomLeft" activeCell="AI24" sqref="AI24"/>
    </sheetView>
  </sheetViews>
  <sheetFormatPr defaultRowHeight="15"/>
  <cols>
    <col min="1" max="1" width="40" style="1" customWidth="1"/>
    <col min="2" max="3" width="9.140625" style="1" hidden="1"/>
    <col min="4" max="4" width="10.7109375" style="14" customWidth="1"/>
    <col min="5" max="5" width="28.5703125" style="1" customWidth="1"/>
    <col min="6" max="6" width="29.5703125" style="1" customWidth="1"/>
    <col min="7" max="23" width="9.140625" style="1" hidden="1"/>
    <col min="24" max="24" width="18.14062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>
      <c r="A1" s="34"/>
      <c r="B1" s="35"/>
      <c r="C1" s="35"/>
      <c r="D1" s="35"/>
      <c r="E1" s="35"/>
      <c r="F1" s="35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7.5" customHeight="1">
      <c r="A2" s="34"/>
      <c r="B2" s="35"/>
      <c r="C2" s="35"/>
      <c r="D2" s="35"/>
      <c r="E2" s="35"/>
      <c r="F2" s="35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51.75" customHeight="1">
      <c r="A3" s="42" t="s">
        <v>67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7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4"/>
      <c r="AG4" s="4"/>
      <c r="AH4" s="2"/>
      <c r="AI4" s="2"/>
    </row>
    <row r="5" spans="1:35" s="5" customFormat="1" ht="38.25" customHeight="1">
      <c r="A5" s="38" t="s">
        <v>54</v>
      </c>
      <c r="B5" s="38" t="s">
        <v>0</v>
      </c>
      <c r="C5" s="38" t="s">
        <v>0</v>
      </c>
      <c r="D5" s="43" t="s">
        <v>55</v>
      </c>
      <c r="E5" s="40" t="s">
        <v>61</v>
      </c>
      <c r="F5" s="40" t="s">
        <v>62</v>
      </c>
      <c r="G5" s="40" t="s">
        <v>0</v>
      </c>
      <c r="H5" s="40" t="s">
        <v>0</v>
      </c>
      <c r="I5" s="40" t="s">
        <v>0</v>
      </c>
      <c r="J5" s="40" t="s">
        <v>0</v>
      </c>
      <c r="K5" s="40" t="s">
        <v>0</v>
      </c>
      <c r="L5" s="40" t="s">
        <v>0</v>
      </c>
      <c r="M5" s="40" t="s">
        <v>0</v>
      </c>
      <c r="N5" s="40" t="s">
        <v>0</v>
      </c>
      <c r="O5" s="40" t="s">
        <v>0</v>
      </c>
      <c r="P5" s="40" t="s">
        <v>0</v>
      </c>
      <c r="Q5" s="30" t="s">
        <v>0</v>
      </c>
      <c r="R5" s="40" t="s">
        <v>0</v>
      </c>
      <c r="S5" s="40" t="s">
        <v>0</v>
      </c>
      <c r="T5" s="40" t="s">
        <v>0</v>
      </c>
      <c r="U5" s="40" t="s">
        <v>0</v>
      </c>
      <c r="V5" s="40" t="s">
        <v>0</v>
      </c>
      <c r="W5" s="30" t="s">
        <v>0</v>
      </c>
      <c r="X5" s="40" t="s">
        <v>63</v>
      </c>
      <c r="Y5" s="38" t="s">
        <v>0</v>
      </c>
      <c r="Z5" s="38" t="s">
        <v>0</v>
      </c>
      <c r="AA5" s="27" t="s">
        <v>0</v>
      </c>
      <c r="AB5" s="38" t="s">
        <v>0</v>
      </c>
      <c r="AC5" s="38" t="s">
        <v>64</v>
      </c>
      <c r="AD5" s="38" t="s">
        <v>65</v>
      </c>
      <c r="AE5" s="38" t="s">
        <v>0</v>
      </c>
      <c r="AF5" s="38" t="s">
        <v>0</v>
      </c>
      <c r="AG5" s="38" t="s">
        <v>0</v>
      </c>
      <c r="AH5" s="38" t="s">
        <v>66</v>
      </c>
      <c r="AI5" s="38" t="s">
        <v>56</v>
      </c>
    </row>
    <row r="6" spans="1:35" s="5" customFormat="1" ht="72.75" customHeight="1">
      <c r="A6" s="39"/>
      <c r="B6" s="39"/>
      <c r="C6" s="39"/>
      <c r="D6" s="44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30"/>
      <c r="R6" s="41"/>
      <c r="S6" s="41"/>
      <c r="T6" s="41"/>
      <c r="U6" s="41"/>
      <c r="V6" s="41"/>
      <c r="W6" s="30"/>
      <c r="X6" s="41"/>
      <c r="Y6" s="39"/>
      <c r="Z6" s="39"/>
      <c r="AA6" s="27"/>
      <c r="AB6" s="39"/>
      <c r="AC6" s="39"/>
      <c r="AD6" s="39"/>
      <c r="AE6" s="39"/>
      <c r="AF6" s="39"/>
      <c r="AG6" s="39"/>
      <c r="AH6" s="39"/>
      <c r="AI6" s="39"/>
    </row>
    <row r="7" spans="1:35" s="5" customFormat="1" ht="141.75">
      <c r="A7" s="6" t="s">
        <v>1</v>
      </c>
      <c r="B7" s="7" t="s">
        <v>2</v>
      </c>
      <c r="C7" s="7" t="s">
        <v>3</v>
      </c>
      <c r="D7" s="12" t="s">
        <v>4</v>
      </c>
      <c r="E7" s="31">
        <v>1967117.91</v>
      </c>
      <c r="F7" s="31">
        <v>1967117.91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8">
        <v>0</v>
      </c>
      <c r="Z7" s="8">
        <v>0</v>
      </c>
      <c r="AA7" s="8">
        <v>0</v>
      </c>
      <c r="AB7" s="8">
        <v>0</v>
      </c>
      <c r="AC7" s="8">
        <f t="shared" ref="AC7:AC13" si="0">X7/E7*100</f>
        <v>0</v>
      </c>
      <c r="AD7" s="8">
        <f>X7/F7*100</f>
        <v>0</v>
      </c>
      <c r="AE7" s="9">
        <v>0</v>
      </c>
      <c r="AF7" s="10">
        <v>0</v>
      </c>
      <c r="AG7" s="9">
        <v>0</v>
      </c>
      <c r="AH7" s="31">
        <v>0</v>
      </c>
      <c r="AI7" s="8" t="str">
        <f>IF(AH7=0,"--",X7/AH7*100)</f>
        <v>--</v>
      </c>
    </row>
    <row r="8" spans="1:35" s="5" customFormat="1" ht="94.5">
      <c r="A8" s="6" t="s">
        <v>5</v>
      </c>
      <c r="B8" s="7" t="s">
        <v>2</v>
      </c>
      <c r="C8" s="7" t="s">
        <v>3</v>
      </c>
      <c r="D8" s="12" t="s">
        <v>6</v>
      </c>
      <c r="E8" s="31">
        <v>6607886.2999999998</v>
      </c>
      <c r="F8" s="31">
        <v>6607886.2999999998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418884.4</v>
      </c>
      <c r="Y8" s="8">
        <v>0</v>
      </c>
      <c r="Z8" s="8">
        <v>0</v>
      </c>
      <c r="AA8" s="8">
        <v>2288281.59</v>
      </c>
      <c r="AB8" s="8">
        <v>-2288281.59</v>
      </c>
      <c r="AC8" s="8">
        <f t="shared" si="0"/>
        <v>6.339158711008694</v>
      </c>
      <c r="AD8" s="8">
        <f t="shared" ref="AD8:AD36" si="1">X8/F8*100</f>
        <v>6.339158711008694</v>
      </c>
      <c r="AE8" s="9">
        <v>0</v>
      </c>
      <c r="AF8" s="10">
        <v>0</v>
      </c>
      <c r="AG8" s="9">
        <v>0</v>
      </c>
      <c r="AH8" s="31">
        <v>6158579.6299999999</v>
      </c>
      <c r="AI8" s="8">
        <f t="shared" ref="AI8:AI36" si="2">IF(AH8=0,"--",X8/AH8*100)</f>
        <v>6.8016397475727697</v>
      </c>
    </row>
    <row r="9" spans="1:35" s="5" customFormat="1" ht="63">
      <c r="A9" s="6" t="s">
        <v>7</v>
      </c>
      <c r="B9" s="7" t="s">
        <v>2</v>
      </c>
      <c r="C9" s="7" t="s">
        <v>3</v>
      </c>
      <c r="D9" s="12" t="s">
        <v>8</v>
      </c>
      <c r="E9" s="31">
        <v>97284765.510000005</v>
      </c>
      <c r="F9" s="31">
        <v>97284765.510000005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30000</v>
      </c>
      <c r="Y9" s="8">
        <v>0</v>
      </c>
      <c r="Z9" s="8">
        <v>0</v>
      </c>
      <c r="AA9" s="8">
        <v>133467</v>
      </c>
      <c r="AB9" s="8">
        <v>-133467</v>
      </c>
      <c r="AC9" s="8">
        <f t="shared" si="0"/>
        <v>3.0837305145085918E-2</v>
      </c>
      <c r="AD9" s="8">
        <f t="shared" si="1"/>
        <v>3.0837305145085918E-2</v>
      </c>
      <c r="AE9" s="9">
        <v>0</v>
      </c>
      <c r="AF9" s="10">
        <v>0</v>
      </c>
      <c r="AG9" s="9">
        <v>0</v>
      </c>
      <c r="AH9" s="31">
        <v>8436120</v>
      </c>
      <c r="AI9" s="8">
        <f t="shared" si="2"/>
        <v>0.35561371815479154</v>
      </c>
    </row>
    <row r="10" spans="1:35" s="5" customFormat="1" ht="78.75">
      <c r="A10" s="6" t="s">
        <v>9</v>
      </c>
      <c r="B10" s="7" t="s">
        <v>2</v>
      </c>
      <c r="C10" s="7" t="s">
        <v>3</v>
      </c>
      <c r="D10" s="12" t="s">
        <v>10</v>
      </c>
      <c r="E10" s="31">
        <v>70735910.420000002</v>
      </c>
      <c r="F10" s="31">
        <v>70735910.420000002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8">
        <v>0</v>
      </c>
      <c r="Z10" s="8">
        <v>0</v>
      </c>
      <c r="AA10" s="8">
        <v>0</v>
      </c>
      <c r="AB10" s="8">
        <v>0</v>
      </c>
      <c r="AC10" s="8">
        <f t="shared" si="0"/>
        <v>0</v>
      </c>
      <c r="AD10" s="8">
        <f t="shared" si="1"/>
        <v>0</v>
      </c>
      <c r="AE10" s="9">
        <v>0</v>
      </c>
      <c r="AF10" s="10">
        <v>0</v>
      </c>
      <c r="AG10" s="9">
        <v>0</v>
      </c>
      <c r="AH10" s="31">
        <v>0</v>
      </c>
      <c r="AI10" s="8" t="str">
        <f t="shared" si="2"/>
        <v>--</v>
      </c>
    </row>
    <row r="11" spans="1:35" s="5" customFormat="1" ht="78.75">
      <c r="A11" s="6" t="s">
        <v>11</v>
      </c>
      <c r="B11" s="7" t="s">
        <v>2</v>
      </c>
      <c r="C11" s="7" t="s">
        <v>3</v>
      </c>
      <c r="D11" s="12" t="s">
        <v>12</v>
      </c>
      <c r="E11" s="31">
        <v>2442241.69</v>
      </c>
      <c r="F11" s="31">
        <v>2442241.69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8">
        <v>0</v>
      </c>
      <c r="Z11" s="8">
        <v>0</v>
      </c>
      <c r="AA11" s="8">
        <v>0</v>
      </c>
      <c r="AB11" s="8">
        <v>0</v>
      </c>
      <c r="AC11" s="8">
        <f t="shared" si="0"/>
        <v>0</v>
      </c>
      <c r="AD11" s="8">
        <f t="shared" si="1"/>
        <v>0</v>
      </c>
      <c r="AE11" s="9">
        <v>0</v>
      </c>
      <c r="AF11" s="10">
        <v>0</v>
      </c>
      <c r="AG11" s="9">
        <v>0</v>
      </c>
      <c r="AH11" s="31">
        <v>0</v>
      </c>
      <c r="AI11" s="8" t="str">
        <f t="shared" si="2"/>
        <v>--</v>
      </c>
    </row>
    <row r="12" spans="1:35" s="5" customFormat="1" ht="78.75">
      <c r="A12" s="6" t="s">
        <v>13</v>
      </c>
      <c r="B12" s="7" t="s">
        <v>2</v>
      </c>
      <c r="C12" s="7" t="s">
        <v>3</v>
      </c>
      <c r="D12" s="12" t="s">
        <v>14</v>
      </c>
      <c r="E12" s="31">
        <v>2184620</v>
      </c>
      <c r="F12" s="31">
        <v>2184620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8">
        <v>0</v>
      </c>
      <c r="Z12" s="8">
        <v>0</v>
      </c>
      <c r="AA12" s="8">
        <v>1223928.8600000001</v>
      </c>
      <c r="AB12" s="8">
        <v>-1223928.8600000001</v>
      </c>
      <c r="AC12" s="8">
        <f t="shared" si="0"/>
        <v>0</v>
      </c>
      <c r="AD12" s="8">
        <f t="shared" si="1"/>
        <v>0</v>
      </c>
      <c r="AE12" s="9">
        <v>0</v>
      </c>
      <c r="AF12" s="10">
        <v>0</v>
      </c>
      <c r="AG12" s="9">
        <v>0</v>
      </c>
      <c r="AH12" s="31">
        <v>0</v>
      </c>
      <c r="AI12" s="8" t="str">
        <f t="shared" si="2"/>
        <v>--</v>
      </c>
    </row>
    <row r="13" spans="1:35" s="5" customFormat="1" ht="63">
      <c r="A13" s="6" t="s">
        <v>15</v>
      </c>
      <c r="B13" s="7" t="s">
        <v>2</v>
      </c>
      <c r="C13" s="7" t="s">
        <v>3</v>
      </c>
      <c r="D13" s="12" t="s">
        <v>16</v>
      </c>
      <c r="E13" s="31">
        <v>374600</v>
      </c>
      <c r="F13" s="31">
        <v>374600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25700</v>
      </c>
      <c r="Y13" s="8">
        <v>0</v>
      </c>
      <c r="Z13" s="8">
        <v>0</v>
      </c>
      <c r="AA13" s="8">
        <v>0</v>
      </c>
      <c r="AB13" s="8">
        <v>0</v>
      </c>
      <c r="AC13" s="8">
        <f t="shared" si="0"/>
        <v>6.8606513614522164</v>
      </c>
      <c r="AD13" s="8">
        <f t="shared" si="1"/>
        <v>6.8606513614522164</v>
      </c>
      <c r="AE13" s="9">
        <v>0</v>
      </c>
      <c r="AF13" s="10">
        <v>0</v>
      </c>
      <c r="AG13" s="9">
        <v>0</v>
      </c>
      <c r="AH13" s="31">
        <v>0</v>
      </c>
      <c r="AI13" s="8" t="str">
        <f t="shared" si="2"/>
        <v>--</v>
      </c>
    </row>
    <row r="14" spans="1:35" s="5" customFormat="1" ht="78.75">
      <c r="A14" s="6" t="s">
        <v>17</v>
      </c>
      <c r="B14" s="7" t="s">
        <v>2</v>
      </c>
      <c r="C14" s="7" t="s">
        <v>3</v>
      </c>
      <c r="D14" s="12" t="s">
        <v>18</v>
      </c>
      <c r="E14" s="31">
        <v>1049830.7</v>
      </c>
      <c r="F14" s="31">
        <v>1049830.7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8">
        <v>0</v>
      </c>
      <c r="Z14" s="8">
        <v>0</v>
      </c>
      <c r="AA14" s="8">
        <v>0</v>
      </c>
      <c r="AB14" s="8">
        <v>0</v>
      </c>
      <c r="AC14" s="8">
        <f t="shared" ref="AC14:AC36" si="3">X14/E14*100</f>
        <v>0</v>
      </c>
      <c r="AD14" s="8">
        <f t="shared" si="1"/>
        <v>0</v>
      </c>
      <c r="AE14" s="9">
        <v>0</v>
      </c>
      <c r="AF14" s="10">
        <v>0</v>
      </c>
      <c r="AG14" s="9">
        <v>0</v>
      </c>
      <c r="AH14" s="31">
        <v>0</v>
      </c>
      <c r="AI14" s="8" t="str">
        <f t="shared" si="2"/>
        <v>--</v>
      </c>
    </row>
    <row r="15" spans="1:35" s="5" customFormat="1" ht="63">
      <c r="A15" s="6" t="s">
        <v>19</v>
      </c>
      <c r="B15" s="7" t="s">
        <v>2</v>
      </c>
      <c r="C15" s="7" t="s">
        <v>3</v>
      </c>
      <c r="D15" s="12" t="s">
        <v>20</v>
      </c>
      <c r="E15" s="31">
        <v>31638362.859999999</v>
      </c>
      <c r="F15" s="31">
        <v>31638362.859999999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5139530.93</v>
      </c>
      <c r="Y15" s="8">
        <v>0</v>
      </c>
      <c r="Z15" s="8">
        <v>0</v>
      </c>
      <c r="AA15" s="8">
        <v>5462017.4400000004</v>
      </c>
      <c r="AB15" s="8">
        <v>-5462017.4400000004</v>
      </c>
      <c r="AC15" s="8">
        <f t="shared" si="3"/>
        <v>16.244617184341884</v>
      </c>
      <c r="AD15" s="8">
        <f t="shared" si="1"/>
        <v>16.244617184341884</v>
      </c>
      <c r="AE15" s="9">
        <v>0</v>
      </c>
      <c r="AF15" s="10">
        <v>0</v>
      </c>
      <c r="AG15" s="9">
        <v>0</v>
      </c>
      <c r="AH15" s="31">
        <v>4298427.01</v>
      </c>
      <c r="AI15" s="8">
        <f t="shared" si="2"/>
        <v>119.56771437652026</v>
      </c>
    </row>
    <row r="16" spans="1:35" s="5" customFormat="1" ht="78.75">
      <c r="A16" s="6" t="s">
        <v>21</v>
      </c>
      <c r="B16" s="7" t="s">
        <v>2</v>
      </c>
      <c r="C16" s="7" t="s">
        <v>3</v>
      </c>
      <c r="D16" s="12" t="s">
        <v>22</v>
      </c>
      <c r="E16" s="31">
        <v>8280000</v>
      </c>
      <c r="F16" s="31">
        <v>8280000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1346166.66</v>
      </c>
      <c r="Y16" s="8">
        <v>0</v>
      </c>
      <c r="Z16" s="8">
        <v>0</v>
      </c>
      <c r="AA16" s="8">
        <v>1366666.66</v>
      </c>
      <c r="AB16" s="8">
        <v>-1366666.66</v>
      </c>
      <c r="AC16" s="8">
        <f t="shared" si="3"/>
        <v>16.258051449275364</v>
      </c>
      <c r="AD16" s="8">
        <f t="shared" si="1"/>
        <v>16.258051449275364</v>
      </c>
      <c r="AE16" s="9">
        <v>0</v>
      </c>
      <c r="AF16" s="10">
        <v>0</v>
      </c>
      <c r="AG16" s="9">
        <v>0</v>
      </c>
      <c r="AH16" s="31">
        <v>1031766.66</v>
      </c>
      <c r="AI16" s="8">
        <f t="shared" si="2"/>
        <v>130.47200614138859</v>
      </c>
    </row>
    <row r="17" spans="1:35" s="5" customFormat="1" ht="63">
      <c r="A17" s="6" t="s">
        <v>23</v>
      </c>
      <c r="B17" s="7" t="s">
        <v>2</v>
      </c>
      <c r="C17" s="7" t="s">
        <v>3</v>
      </c>
      <c r="D17" s="12" t="s">
        <v>24</v>
      </c>
      <c r="E17" s="31">
        <v>13810199.439999999</v>
      </c>
      <c r="F17" s="31">
        <v>13810199.439999999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8">
        <v>0</v>
      </c>
      <c r="Z17" s="8">
        <v>0</v>
      </c>
      <c r="AA17" s="8">
        <v>56500</v>
      </c>
      <c r="AB17" s="8">
        <v>-56500</v>
      </c>
      <c r="AC17" s="8">
        <f t="shared" si="3"/>
        <v>0</v>
      </c>
      <c r="AD17" s="8">
        <f t="shared" si="1"/>
        <v>0</v>
      </c>
      <c r="AE17" s="9">
        <v>0</v>
      </c>
      <c r="AF17" s="10">
        <v>0</v>
      </c>
      <c r="AG17" s="9">
        <v>0</v>
      </c>
      <c r="AH17" s="31">
        <v>0</v>
      </c>
      <c r="AI17" s="8" t="str">
        <f t="shared" si="2"/>
        <v>--</v>
      </c>
    </row>
    <row r="18" spans="1:35" s="5" customFormat="1" ht="47.25">
      <c r="A18" s="6" t="s">
        <v>25</v>
      </c>
      <c r="B18" s="7" t="s">
        <v>2</v>
      </c>
      <c r="C18" s="7" t="s">
        <v>3</v>
      </c>
      <c r="D18" s="12" t="s">
        <v>26</v>
      </c>
      <c r="E18" s="31">
        <v>198217491.61000001</v>
      </c>
      <c r="F18" s="31">
        <v>198217491.61000001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38046249.979999997</v>
      </c>
      <c r="Y18" s="8">
        <v>0</v>
      </c>
      <c r="Z18" s="8">
        <v>0</v>
      </c>
      <c r="AA18" s="8">
        <v>33092996.039999999</v>
      </c>
      <c r="AB18" s="8">
        <v>-33092996.039999999</v>
      </c>
      <c r="AC18" s="8">
        <f t="shared" si="3"/>
        <v>19.194194049664066</v>
      </c>
      <c r="AD18" s="8">
        <f t="shared" si="1"/>
        <v>19.194194049664066</v>
      </c>
      <c r="AE18" s="9">
        <v>0</v>
      </c>
      <c r="AF18" s="10">
        <v>0</v>
      </c>
      <c r="AG18" s="9">
        <v>0</v>
      </c>
      <c r="AH18" s="31">
        <v>37737689.899999999</v>
      </c>
      <c r="AI18" s="8">
        <f t="shared" si="2"/>
        <v>100.81764432538833</v>
      </c>
    </row>
    <row r="19" spans="1:35" s="5" customFormat="1" ht="47.25">
      <c r="A19" s="6" t="s">
        <v>27</v>
      </c>
      <c r="B19" s="7" t="s">
        <v>2</v>
      </c>
      <c r="C19" s="7" t="s">
        <v>3</v>
      </c>
      <c r="D19" s="12" t="s">
        <v>28</v>
      </c>
      <c r="E19" s="31">
        <v>1217931057.6300001</v>
      </c>
      <c r="F19" s="31">
        <v>1217931057.6300001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250018313.12</v>
      </c>
      <c r="Y19" s="8">
        <v>0</v>
      </c>
      <c r="Z19" s="8">
        <v>0</v>
      </c>
      <c r="AA19" s="8">
        <v>230898350.31999999</v>
      </c>
      <c r="AB19" s="8">
        <v>-230898350.31999999</v>
      </c>
      <c r="AC19" s="8">
        <f t="shared" si="3"/>
        <v>20.528117051757949</v>
      </c>
      <c r="AD19" s="8">
        <f t="shared" si="1"/>
        <v>20.528117051757949</v>
      </c>
      <c r="AE19" s="9">
        <v>0</v>
      </c>
      <c r="AF19" s="10">
        <v>0</v>
      </c>
      <c r="AG19" s="9">
        <v>0</v>
      </c>
      <c r="AH19" s="31">
        <v>239982609.13</v>
      </c>
      <c r="AI19" s="8">
        <f t="shared" si="2"/>
        <v>104.18184635394292</v>
      </c>
    </row>
    <row r="20" spans="1:35" s="5" customFormat="1" ht="63">
      <c r="A20" s="6" t="s">
        <v>29</v>
      </c>
      <c r="B20" s="7" t="s">
        <v>2</v>
      </c>
      <c r="C20" s="7" t="s">
        <v>3</v>
      </c>
      <c r="D20" s="12" t="s">
        <v>30</v>
      </c>
      <c r="E20" s="31">
        <v>188908376.02000001</v>
      </c>
      <c r="F20" s="31">
        <v>188908376.02000001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24620472</v>
      </c>
      <c r="Y20" s="8">
        <v>0</v>
      </c>
      <c r="Z20" s="8">
        <v>0</v>
      </c>
      <c r="AA20" s="8">
        <v>11444479.92</v>
      </c>
      <c r="AB20" s="8">
        <v>-11444479.92</v>
      </c>
      <c r="AC20" s="8">
        <f t="shared" si="3"/>
        <v>13.033022949386531</v>
      </c>
      <c r="AD20" s="8">
        <f t="shared" si="1"/>
        <v>13.033022949386531</v>
      </c>
      <c r="AE20" s="9">
        <v>0</v>
      </c>
      <c r="AF20" s="10">
        <v>0</v>
      </c>
      <c r="AG20" s="9">
        <v>0</v>
      </c>
      <c r="AH20" s="31">
        <v>32200145.600000001</v>
      </c>
      <c r="AI20" s="8">
        <f t="shared" si="2"/>
        <v>76.460747432148253</v>
      </c>
    </row>
    <row r="21" spans="1:35" s="5" customFormat="1" ht="47.25">
      <c r="A21" s="6" t="s">
        <v>31</v>
      </c>
      <c r="B21" s="7" t="s">
        <v>2</v>
      </c>
      <c r="C21" s="7" t="s">
        <v>3</v>
      </c>
      <c r="D21" s="12" t="s">
        <v>32</v>
      </c>
      <c r="E21" s="31">
        <v>1651924.3</v>
      </c>
      <c r="F21" s="31">
        <v>1651924.3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8">
        <v>0</v>
      </c>
      <c r="Z21" s="8">
        <v>0</v>
      </c>
      <c r="AA21" s="8">
        <v>1035153</v>
      </c>
      <c r="AB21" s="8">
        <v>-1035153</v>
      </c>
      <c r="AC21" s="8">
        <f t="shared" si="3"/>
        <v>0</v>
      </c>
      <c r="AD21" s="8">
        <f t="shared" si="1"/>
        <v>0</v>
      </c>
      <c r="AE21" s="9">
        <v>0</v>
      </c>
      <c r="AF21" s="10">
        <v>0</v>
      </c>
      <c r="AG21" s="9">
        <v>0</v>
      </c>
      <c r="AH21" s="31">
        <v>1975958.23</v>
      </c>
      <c r="AI21" s="8">
        <f t="shared" si="2"/>
        <v>0</v>
      </c>
    </row>
    <row r="22" spans="1:35" s="5" customFormat="1" ht="69.75" customHeight="1">
      <c r="A22" s="6" t="s">
        <v>59</v>
      </c>
      <c r="B22" s="7"/>
      <c r="C22" s="7"/>
      <c r="D22" s="12" t="s">
        <v>60</v>
      </c>
      <c r="E22" s="31">
        <v>2120000</v>
      </c>
      <c r="F22" s="31">
        <v>2120000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>
        <v>49142</v>
      </c>
      <c r="Y22" s="8"/>
      <c r="Z22" s="8"/>
      <c r="AA22" s="8"/>
      <c r="AB22" s="8"/>
      <c r="AC22" s="8">
        <f t="shared" ref="AC22:AC26" si="4">X22/E22*100</f>
        <v>2.3180188679245282</v>
      </c>
      <c r="AD22" s="8">
        <f t="shared" ref="AD22:AD26" si="5">X22/F22*100</f>
        <v>2.3180188679245282</v>
      </c>
      <c r="AE22" s="9"/>
      <c r="AF22" s="10"/>
      <c r="AG22" s="9"/>
      <c r="AH22" s="31">
        <v>37842</v>
      </c>
      <c r="AI22" s="8">
        <f t="shared" si="2"/>
        <v>129.86100100417525</v>
      </c>
    </row>
    <row r="23" spans="1:35" s="5" customFormat="1" ht="78.75">
      <c r="A23" s="6" t="s">
        <v>33</v>
      </c>
      <c r="B23" s="7" t="s">
        <v>2</v>
      </c>
      <c r="C23" s="7" t="s">
        <v>3</v>
      </c>
      <c r="D23" s="12" t="s">
        <v>34</v>
      </c>
      <c r="E23" s="31">
        <v>14468061</v>
      </c>
      <c r="F23" s="31">
        <v>14468061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8">
        <v>0</v>
      </c>
      <c r="Z23" s="8">
        <v>0</v>
      </c>
      <c r="AA23" s="8">
        <v>348250</v>
      </c>
      <c r="AB23" s="8">
        <v>-348250</v>
      </c>
      <c r="AC23" s="8">
        <f t="shared" si="4"/>
        <v>0</v>
      </c>
      <c r="AD23" s="8">
        <f t="shared" si="5"/>
        <v>0</v>
      </c>
      <c r="AE23" s="9">
        <v>0</v>
      </c>
      <c r="AF23" s="10">
        <v>0</v>
      </c>
      <c r="AG23" s="9">
        <v>0</v>
      </c>
      <c r="AH23" s="31">
        <v>0</v>
      </c>
      <c r="AI23" s="8" t="str">
        <f t="shared" si="2"/>
        <v>--</v>
      </c>
    </row>
    <row r="24" spans="1:35" s="5" customFormat="1" ht="63">
      <c r="A24" s="6" t="s">
        <v>35</v>
      </c>
      <c r="B24" s="7" t="s">
        <v>2</v>
      </c>
      <c r="C24" s="7" t="s">
        <v>3</v>
      </c>
      <c r="D24" s="12" t="s">
        <v>36</v>
      </c>
      <c r="E24" s="31">
        <v>3559622.87</v>
      </c>
      <c r="F24" s="31">
        <v>3559622.87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8">
        <v>0</v>
      </c>
      <c r="Z24" s="8">
        <v>0</v>
      </c>
      <c r="AA24" s="8">
        <v>0</v>
      </c>
      <c r="AB24" s="8">
        <v>0</v>
      </c>
      <c r="AC24" s="8">
        <f t="shared" si="4"/>
        <v>0</v>
      </c>
      <c r="AD24" s="8">
        <f t="shared" si="5"/>
        <v>0</v>
      </c>
      <c r="AE24" s="9">
        <v>0</v>
      </c>
      <c r="AF24" s="10">
        <v>0</v>
      </c>
      <c r="AG24" s="9">
        <v>0</v>
      </c>
      <c r="AH24" s="31">
        <v>20000</v>
      </c>
      <c r="AI24" s="8">
        <f t="shared" si="2"/>
        <v>0</v>
      </c>
    </row>
    <row r="25" spans="1:35" s="5" customFormat="1" ht="63">
      <c r="A25" s="6" t="s">
        <v>68</v>
      </c>
      <c r="B25" s="7"/>
      <c r="C25" s="7"/>
      <c r="D25" s="12" t="s">
        <v>69</v>
      </c>
      <c r="E25" s="31">
        <v>340000</v>
      </c>
      <c r="F25" s="31">
        <v>340000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>
        <v>0</v>
      </c>
      <c r="Y25" s="8"/>
      <c r="Z25" s="8"/>
      <c r="AA25" s="8"/>
      <c r="AB25" s="8"/>
      <c r="AC25" s="8">
        <f t="shared" si="4"/>
        <v>0</v>
      </c>
      <c r="AD25" s="8">
        <f t="shared" si="5"/>
        <v>0</v>
      </c>
      <c r="AE25" s="9"/>
      <c r="AF25" s="10"/>
      <c r="AG25" s="9"/>
      <c r="AH25" s="31">
        <v>0</v>
      </c>
      <c r="AI25" s="8" t="str">
        <f t="shared" si="2"/>
        <v>--</v>
      </c>
    </row>
    <row r="26" spans="1:35" s="5" customFormat="1" ht="63">
      <c r="A26" s="6" t="s">
        <v>37</v>
      </c>
      <c r="B26" s="7" t="s">
        <v>2</v>
      </c>
      <c r="C26" s="7" t="s">
        <v>3</v>
      </c>
      <c r="D26" s="12" t="s">
        <v>38</v>
      </c>
      <c r="E26" s="31">
        <v>1058750</v>
      </c>
      <c r="F26" s="31">
        <v>1058750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8">
        <v>0</v>
      </c>
      <c r="Z26" s="8">
        <v>0</v>
      </c>
      <c r="AA26" s="8">
        <v>0</v>
      </c>
      <c r="AB26" s="8">
        <v>0</v>
      </c>
      <c r="AC26" s="8">
        <f t="shared" si="4"/>
        <v>0</v>
      </c>
      <c r="AD26" s="8">
        <f t="shared" si="5"/>
        <v>0</v>
      </c>
      <c r="AE26" s="9">
        <v>0</v>
      </c>
      <c r="AF26" s="10">
        <v>0</v>
      </c>
      <c r="AG26" s="9">
        <v>0</v>
      </c>
      <c r="AH26" s="31">
        <v>0</v>
      </c>
      <c r="AI26" s="8" t="str">
        <f t="shared" si="2"/>
        <v>--</v>
      </c>
    </row>
    <row r="27" spans="1:35" s="5" customFormat="1" ht="63">
      <c r="A27" s="6" t="s">
        <v>39</v>
      </c>
      <c r="B27" s="7" t="s">
        <v>2</v>
      </c>
      <c r="C27" s="7" t="s">
        <v>3</v>
      </c>
      <c r="D27" s="12" t="s">
        <v>40</v>
      </c>
      <c r="E27" s="31">
        <v>43595288.810000002</v>
      </c>
      <c r="F27" s="31">
        <v>43595288.810000002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1330000</v>
      </c>
      <c r="Y27" s="8">
        <v>0</v>
      </c>
      <c r="Z27" s="8">
        <v>0</v>
      </c>
      <c r="AA27" s="8">
        <v>0</v>
      </c>
      <c r="AB27" s="8">
        <v>0</v>
      </c>
      <c r="AC27" s="8">
        <f t="shared" si="3"/>
        <v>3.0507883679736536</v>
      </c>
      <c r="AD27" s="8">
        <f t="shared" si="1"/>
        <v>3.0507883679736536</v>
      </c>
      <c r="AE27" s="9">
        <v>0</v>
      </c>
      <c r="AF27" s="10">
        <v>0</v>
      </c>
      <c r="AG27" s="9">
        <v>0</v>
      </c>
      <c r="AH27" s="31">
        <v>150000</v>
      </c>
      <c r="AI27" s="8">
        <f t="shared" si="2"/>
        <v>886.66666666666674</v>
      </c>
    </row>
    <row r="28" spans="1:35" s="5" customFormat="1" ht="63">
      <c r="A28" s="6" t="s">
        <v>41</v>
      </c>
      <c r="B28" s="7" t="s">
        <v>2</v>
      </c>
      <c r="C28" s="7" t="s">
        <v>3</v>
      </c>
      <c r="D28" s="12" t="s">
        <v>42</v>
      </c>
      <c r="E28" s="31">
        <v>37114036.770000003</v>
      </c>
      <c r="F28" s="31">
        <v>37114036.770000003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7384926.7999999998</v>
      </c>
      <c r="Y28" s="8">
        <v>0</v>
      </c>
      <c r="Z28" s="8">
        <v>0</v>
      </c>
      <c r="AA28" s="8">
        <v>5421685.7699999996</v>
      </c>
      <c r="AB28" s="8">
        <v>-5421685.7699999996</v>
      </c>
      <c r="AC28" s="8">
        <f t="shared" si="3"/>
        <v>19.897934697228571</v>
      </c>
      <c r="AD28" s="8">
        <f t="shared" si="1"/>
        <v>19.897934697228571</v>
      </c>
      <c r="AE28" s="9">
        <v>0</v>
      </c>
      <c r="AF28" s="10">
        <v>0</v>
      </c>
      <c r="AG28" s="9">
        <v>0</v>
      </c>
      <c r="AH28" s="31">
        <v>6104282.5</v>
      </c>
      <c r="AI28" s="8">
        <f t="shared" si="2"/>
        <v>120.97944025362521</v>
      </c>
    </row>
    <row r="29" spans="1:35" s="5" customFormat="1" ht="63">
      <c r="A29" s="6" t="s">
        <v>43</v>
      </c>
      <c r="B29" s="7" t="s">
        <v>2</v>
      </c>
      <c r="C29" s="7" t="s">
        <v>3</v>
      </c>
      <c r="D29" s="12" t="s">
        <v>44</v>
      </c>
      <c r="E29" s="31">
        <v>13694400</v>
      </c>
      <c r="F29" s="31">
        <v>13694400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4677121.05</v>
      </c>
      <c r="Y29" s="8">
        <v>0</v>
      </c>
      <c r="Z29" s="8">
        <v>0</v>
      </c>
      <c r="AA29" s="8">
        <v>1997533.68</v>
      </c>
      <c r="AB29" s="8">
        <v>-1997533.68</v>
      </c>
      <c r="AC29" s="8">
        <f t="shared" si="3"/>
        <v>34.153530275148967</v>
      </c>
      <c r="AD29" s="8">
        <f t="shared" si="1"/>
        <v>34.153530275148967</v>
      </c>
      <c r="AE29" s="9">
        <v>0</v>
      </c>
      <c r="AF29" s="10">
        <v>0</v>
      </c>
      <c r="AG29" s="9">
        <v>0</v>
      </c>
      <c r="AH29" s="31">
        <v>1130068.21</v>
      </c>
      <c r="AI29" s="8">
        <f t="shared" si="2"/>
        <v>413.87953475834883</v>
      </c>
    </row>
    <row r="30" spans="1:35" s="5" customFormat="1" ht="78.75">
      <c r="A30" s="6" t="s">
        <v>45</v>
      </c>
      <c r="B30" s="7" t="s">
        <v>2</v>
      </c>
      <c r="C30" s="7" t="s">
        <v>3</v>
      </c>
      <c r="D30" s="12" t="s">
        <v>46</v>
      </c>
      <c r="E30" s="31">
        <v>512000</v>
      </c>
      <c r="F30" s="31">
        <v>512000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114000</v>
      </c>
      <c r="Y30" s="8">
        <v>0</v>
      </c>
      <c r="Z30" s="8">
        <v>0</v>
      </c>
      <c r="AA30" s="8">
        <v>13500</v>
      </c>
      <c r="AB30" s="8">
        <v>-13500</v>
      </c>
      <c r="AC30" s="8">
        <f t="shared" si="3"/>
        <v>22.265625</v>
      </c>
      <c r="AD30" s="8">
        <f t="shared" si="1"/>
        <v>22.265625</v>
      </c>
      <c r="AE30" s="9">
        <v>0</v>
      </c>
      <c r="AF30" s="10">
        <v>0</v>
      </c>
      <c r="AG30" s="9">
        <v>0</v>
      </c>
      <c r="AH30" s="31">
        <v>91628</v>
      </c>
      <c r="AI30" s="8">
        <f t="shared" si="2"/>
        <v>124.4161173440433</v>
      </c>
    </row>
    <row r="31" spans="1:35" s="20" customFormat="1" ht="31.5">
      <c r="A31" s="15" t="s">
        <v>57</v>
      </c>
      <c r="B31" s="16"/>
      <c r="C31" s="16"/>
      <c r="D31" s="17"/>
      <c r="E31" s="32">
        <f>SUM(E7:E30)</f>
        <v>1959546543.8399999</v>
      </c>
      <c r="F31" s="32">
        <f>SUM(F7:F30)</f>
        <v>1959546543.8399999</v>
      </c>
      <c r="G31" s="32">
        <f t="shared" ref="G31:X31" si="6">SUM(G7:G30)</f>
        <v>0</v>
      </c>
      <c r="H31" s="32">
        <f t="shared" si="6"/>
        <v>0</v>
      </c>
      <c r="I31" s="32">
        <f t="shared" si="6"/>
        <v>0</v>
      </c>
      <c r="J31" s="32">
        <f t="shared" si="6"/>
        <v>0</v>
      </c>
      <c r="K31" s="32">
        <f t="shared" si="6"/>
        <v>0</v>
      </c>
      <c r="L31" s="32">
        <f t="shared" si="6"/>
        <v>0</v>
      </c>
      <c r="M31" s="32">
        <f t="shared" si="6"/>
        <v>0</v>
      </c>
      <c r="N31" s="32">
        <f t="shared" si="6"/>
        <v>0</v>
      </c>
      <c r="O31" s="32">
        <f t="shared" si="6"/>
        <v>0</v>
      </c>
      <c r="P31" s="32">
        <f t="shared" si="6"/>
        <v>0</v>
      </c>
      <c r="Q31" s="32">
        <f t="shared" si="6"/>
        <v>0</v>
      </c>
      <c r="R31" s="32">
        <f t="shared" si="6"/>
        <v>0</v>
      </c>
      <c r="S31" s="32">
        <f t="shared" si="6"/>
        <v>0</v>
      </c>
      <c r="T31" s="32">
        <f t="shared" si="6"/>
        <v>0</v>
      </c>
      <c r="U31" s="32">
        <f t="shared" si="6"/>
        <v>0</v>
      </c>
      <c r="V31" s="32">
        <f t="shared" si="6"/>
        <v>0</v>
      </c>
      <c r="W31" s="32">
        <f t="shared" si="6"/>
        <v>0</v>
      </c>
      <c r="X31" s="32">
        <f t="shared" si="6"/>
        <v>333200506.94000006</v>
      </c>
      <c r="Y31" s="11"/>
      <c r="Z31" s="11"/>
      <c r="AA31" s="11"/>
      <c r="AB31" s="11"/>
      <c r="AC31" s="11">
        <f t="shared" si="3"/>
        <v>17.00395981853271</v>
      </c>
      <c r="AD31" s="11">
        <f t="shared" si="1"/>
        <v>17.00395981853271</v>
      </c>
      <c r="AE31" s="18"/>
      <c r="AF31" s="19"/>
      <c r="AG31" s="18"/>
      <c r="AH31" s="32">
        <f t="shared" ref="AH31" si="7">SUM(AH7:AH30)</f>
        <v>339355116.87</v>
      </c>
      <c r="AI31" s="11">
        <f t="shared" si="2"/>
        <v>98.186380689713403</v>
      </c>
    </row>
    <row r="32" spans="1:35" s="5" customFormat="1" ht="31.5">
      <c r="A32" s="6" t="s">
        <v>47</v>
      </c>
      <c r="B32" s="7" t="s">
        <v>2</v>
      </c>
      <c r="C32" s="7" t="s">
        <v>3</v>
      </c>
      <c r="D32" s="12" t="s">
        <v>48</v>
      </c>
      <c r="E32" s="31">
        <v>279553779.88</v>
      </c>
      <c r="F32" s="31">
        <v>279553779.88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37788411.289999999</v>
      </c>
      <c r="Y32" s="8">
        <v>0</v>
      </c>
      <c r="Z32" s="8">
        <v>0</v>
      </c>
      <c r="AA32" s="8">
        <v>41205494.969999999</v>
      </c>
      <c r="AB32" s="8">
        <v>-41205494.969999999</v>
      </c>
      <c r="AC32" s="8">
        <f t="shared" si="3"/>
        <v>13.517403093680539</v>
      </c>
      <c r="AD32" s="8">
        <f t="shared" si="1"/>
        <v>13.517403093680539</v>
      </c>
      <c r="AE32" s="9">
        <v>0</v>
      </c>
      <c r="AF32" s="10">
        <v>0</v>
      </c>
      <c r="AG32" s="9">
        <v>0</v>
      </c>
      <c r="AH32" s="31">
        <v>41860504.460000001</v>
      </c>
      <c r="AI32" s="8">
        <f t="shared" si="2"/>
        <v>90.272231014580555</v>
      </c>
    </row>
    <row r="33" spans="1:35" s="5" customFormat="1" ht="15.75">
      <c r="A33" s="6" t="s">
        <v>49</v>
      </c>
      <c r="B33" s="7" t="s">
        <v>2</v>
      </c>
      <c r="C33" s="7" t="s">
        <v>3</v>
      </c>
      <c r="D33" s="12" t="s">
        <v>50</v>
      </c>
      <c r="E33" s="31">
        <v>129847502.22</v>
      </c>
      <c r="F33" s="31">
        <v>129847502.22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24196470.239999998</v>
      </c>
      <c r="Y33" s="8">
        <v>0</v>
      </c>
      <c r="Z33" s="8">
        <v>0</v>
      </c>
      <c r="AA33" s="8">
        <v>18855107.789999999</v>
      </c>
      <c r="AB33" s="8">
        <v>-18855107.789999999</v>
      </c>
      <c r="AC33" s="8">
        <f t="shared" si="3"/>
        <v>18.634528832910497</v>
      </c>
      <c r="AD33" s="8">
        <f t="shared" si="1"/>
        <v>18.634528832910497</v>
      </c>
      <c r="AE33" s="9">
        <v>0</v>
      </c>
      <c r="AF33" s="10">
        <v>0</v>
      </c>
      <c r="AG33" s="9">
        <v>0</v>
      </c>
      <c r="AH33" s="31">
        <v>22044733.960000001</v>
      </c>
      <c r="AI33" s="8">
        <f t="shared" si="2"/>
        <v>109.76077227288978</v>
      </c>
    </row>
    <row r="34" spans="1:35" s="5" customFormat="1" ht="15.75">
      <c r="A34" s="6" t="s">
        <v>51</v>
      </c>
      <c r="B34" s="7" t="s">
        <v>2</v>
      </c>
      <c r="C34" s="7" t="s">
        <v>3</v>
      </c>
      <c r="D34" s="12" t="s">
        <v>52</v>
      </c>
      <c r="E34" s="31">
        <v>44952777.899999999</v>
      </c>
      <c r="F34" s="31">
        <v>44952777.899999999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7992954.54</v>
      </c>
      <c r="Y34" s="8">
        <v>0</v>
      </c>
      <c r="Z34" s="8">
        <v>0</v>
      </c>
      <c r="AA34" s="8">
        <v>8600358.1300000008</v>
      </c>
      <c r="AB34" s="8">
        <v>-8600358.1300000008</v>
      </c>
      <c r="AC34" s="8">
        <f t="shared" si="3"/>
        <v>17.780779994911061</v>
      </c>
      <c r="AD34" s="8">
        <f t="shared" si="1"/>
        <v>17.780779994911061</v>
      </c>
      <c r="AE34" s="9">
        <v>0</v>
      </c>
      <c r="AF34" s="10">
        <v>0</v>
      </c>
      <c r="AG34" s="9">
        <v>0</v>
      </c>
      <c r="AH34" s="31">
        <v>7818585.1900000004</v>
      </c>
      <c r="AI34" s="8">
        <f t="shared" si="2"/>
        <v>102.23019057492677</v>
      </c>
    </row>
    <row r="35" spans="1:35" s="20" customFormat="1" ht="31.5">
      <c r="A35" s="15" t="s">
        <v>58</v>
      </c>
      <c r="B35" s="16"/>
      <c r="C35" s="16"/>
      <c r="D35" s="17"/>
      <c r="E35" s="32">
        <f>SUM(E32:E34)</f>
        <v>454354060</v>
      </c>
      <c r="F35" s="32">
        <f t="shared" ref="F35:X35" si="8">SUM(F32:F34)</f>
        <v>454354060</v>
      </c>
      <c r="G35" s="32">
        <f t="shared" si="8"/>
        <v>0</v>
      </c>
      <c r="H35" s="32">
        <f t="shared" si="8"/>
        <v>0</v>
      </c>
      <c r="I35" s="32">
        <f t="shared" si="8"/>
        <v>0</v>
      </c>
      <c r="J35" s="32">
        <f t="shared" si="8"/>
        <v>0</v>
      </c>
      <c r="K35" s="32">
        <f t="shared" si="8"/>
        <v>0</v>
      </c>
      <c r="L35" s="32">
        <f t="shared" si="8"/>
        <v>0</v>
      </c>
      <c r="M35" s="32">
        <f t="shared" si="8"/>
        <v>0</v>
      </c>
      <c r="N35" s="32">
        <f t="shared" si="8"/>
        <v>0</v>
      </c>
      <c r="O35" s="32">
        <f t="shared" si="8"/>
        <v>0</v>
      </c>
      <c r="P35" s="32">
        <f t="shared" si="8"/>
        <v>0</v>
      </c>
      <c r="Q35" s="32">
        <f t="shared" si="8"/>
        <v>0</v>
      </c>
      <c r="R35" s="32">
        <f t="shared" si="8"/>
        <v>0</v>
      </c>
      <c r="S35" s="32">
        <f t="shared" si="8"/>
        <v>0</v>
      </c>
      <c r="T35" s="32">
        <f t="shared" si="8"/>
        <v>0</v>
      </c>
      <c r="U35" s="32">
        <f t="shared" si="8"/>
        <v>0</v>
      </c>
      <c r="V35" s="32">
        <f t="shared" si="8"/>
        <v>0</v>
      </c>
      <c r="W35" s="32">
        <f t="shared" si="8"/>
        <v>0</v>
      </c>
      <c r="X35" s="32">
        <f t="shared" si="8"/>
        <v>69977836.070000008</v>
      </c>
      <c r="Y35" s="11"/>
      <c r="Z35" s="11"/>
      <c r="AA35" s="11"/>
      <c r="AB35" s="11"/>
      <c r="AC35" s="11">
        <f t="shared" si="3"/>
        <v>15.401609060123731</v>
      </c>
      <c r="AD35" s="11">
        <f t="shared" si="1"/>
        <v>15.401609060123731</v>
      </c>
      <c r="AE35" s="18"/>
      <c r="AF35" s="19"/>
      <c r="AG35" s="18"/>
      <c r="AH35" s="32">
        <f t="shared" ref="AH35" si="9">SUM(AH32:AH34)</f>
        <v>71723823.609999999</v>
      </c>
      <c r="AI35" s="11">
        <f t="shared" si="2"/>
        <v>97.565679780969518</v>
      </c>
    </row>
    <row r="36" spans="1:35" s="20" customFormat="1" ht="27" customHeight="1">
      <c r="A36" s="21" t="s">
        <v>53</v>
      </c>
      <c r="B36" s="22"/>
      <c r="C36" s="22"/>
      <c r="D36" s="23"/>
      <c r="E36" s="32">
        <f>E31+E35</f>
        <v>2413900603.8400002</v>
      </c>
      <c r="F36" s="32">
        <f t="shared" ref="F36" si="10">F31+F35</f>
        <v>2413900603.8400002</v>
      </c>
      <c r="G36" s="32">
        <f t="shared" ref="G36" si="11">G31+G35</f>
        <v>0</v>
      </c>
      <c r="H36" s="32">
        <f t="shared" ref="H36" si="12">H31+H35</f>
        <v>0</v>
      </c>
      <c r="I36" s="32">
        <f t="shared" ref="I36" si="13">I31+I35</f>
        <v>0</v>
      </c>
      <c r="J36" s="32">
        <f t="shared" ref="J36" si="14">J31+J35</f>
        <v>0</v>
      </c>
      <c r="K36" s="32">
        <f t="shared" ref="K36" si="15">K31+K35</f>
        <v>0</v>
      </c>
      <c r="L36" s="32">
        <f t="shared" ref="L36" si="16">L31+L35</f>
        <v>0</v>
      </c>
      <c r="M36" s="32">
        <f t="shared" ref="M36" si="17">M31+M35</f>
        <v>0</v>
      </c>
      <c r="N36" s="32">
        <f t="shared" ref="N36" si="18">N31+N35</f>
        <v>0</v>
      </c>
      <c r="O36" s="32">
        <f t="shared" ref="O36" si="19">O31+O35</f>
        <v>0</v>
      </c>
      <c r="P36" s="32">
        <f t="shared" ref="P36" si="20">P31+P35</f>
        <v>0</v>
      </c>
      <c r="Q36" s="32">
        <f t="shared" ref="Q36" si="21">Q31+Q35</f>
        <v>0</v>
      </c>
      <c r="R36" s="32">
        <f t="shared" ref="R36" si="22">R31+R35</f>
        <v>0</v>
      </c>
      <c r="S36" s="32">
        <f t="shared" ref="S36" si="23">S31+S35</f>
        <v>0</v>
      </c>
      <c r="T36" s="32">
        <f t="shared" ref="T36" si="24">T31+T35</f>
        <v>0</v>
      </c>
      <c r="U36" s="32">
        <f t="shared" ref="U36" si="25">U31+U35</f>
        <v>0</v>
      </c>
      <c r="V36" s="32">
        <f t="shared" ref="V36" si="26">V31+V35</f>
        <v>0</v>
      </c>
      <c r="W36" s="32">
        <f t="shared" ref="W36" si="27">W31+W35</f>
        <v>0</v>
      </c>
      <c r="X36" s="32">
        <f t="shared" ref="X36" si="28">X31+X35</f>
        <v>403178343.01000005</v>
      </c>
      <c r="Y36" s="24">
        <v>0</v>
      </c>
      <c r="Z36" s="24">
        <v>0</v>
      </c>
      <c r="AA36" s="24">
        <v>363443771.17000002</v>
      </c>
      <c r="AB36" s="24">
        <v>-363443771.17000002</v>
      </c>
      <c r="AC36" s="11">
        <f t="shared" si="3"/>
        <v>16.702358927647204</v>
      </c>
      <c r="AD36" s="11">
        <f t="shared" si="1"/>
        <v>16.702358927647204</v>
      </c>
      <c r="AE36" s="25">
        <v>0</v>
      </c>
      <c r="AF36" s="26">
        <v>0</v>
      </c>
      <c r="AG36" s="25">
        <v>0</v>
      </c>
      <c r="AH36" s="32">
        <f t="shared" ref="AH36" si="29">AH31+AH35</f>
        <v>411078940.48000002</v>
      </c>
      <c r="AI36" s="11">
        <f t="shared" si="2"/>
        <v>98.078082652257791</v>
      </c>
    </row>
    <row r="37" spans="1:35" ht="12.75" customHeight="1">
      <c r="A37" s="2"/>
      <c r="B37" s="2"/>
      <c r="C37" s="2"/>
      <c r="D37" s="1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 t="s">
        <v>0</v>
      </c>
      <c r="R37" s="29"/>
      <c r="S37" s="29"/>
      <c r="T37" s="29"/>
      <c r="U37" s="29"/>
      <c r="V37" s="29"/>
      <c r="W37" s="29" t="s">
        <v>0</v>
      </c>
      <c r="X37" s="29"/>
      <c r="Y37" s="2"/>
      <c r="Z37" s="2"/>
      <c r="AA37" s="2" t="s">
        <v>0</v>
      </c>
      <c r="AB37" s="2"/>
      <c r="AC37" s="2"/>
      <c r="AD37" s="2"/>
      <c r="AE37" s="2"/>
      <c r="AF37" s="2"/>
      <c r="AG37" s="2"/>
      <c r="AH37" s="2"/>
      <c r="AI37" s="2"/>
    </row>
    <row r="38" spans="1:3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3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</sheetData>
  <mergeCells count="37">
    <mergeCell ref="A38:W38"/>
    <mergeCell ref="Y5:Y6"/>
    <mergeCell ref="Z5:Z6"/>
    <mergeCell ref="AB5:AB6"/>
    <mergeCell ref="AC5:AC6"/>
    <mergeCell ref="S5:S6"/>
    <mergeCell ref="T5:T6"/>
    <mergeCell ref="U5:U6"/>
    <mergeCell ref="V5:V6"/>
    <mergeCell ref="X5:X6"/>
    <mergeCell ref="M5:M6"/>
    <mergeCell ref="R5:R6"/>
    <mergeCell ref="H5:H6"/>
    <mergeCell ref="I5:I6"/>
    <mergeCell ref="J5:J6"/>
    <mergeCell ref="K5:K6"/>
    <mergeCell ref="F5:F6"/>
    <mergeCell ref="G5:G6"/>
    <mergeCell ref="N5:N6"/>
    <mergeCell ref="O5:O6"/>
    <mergeCell ref="P5:P6"/>
    <mergeCell ref="A1:F1"/>
    <mergeCell ref="A2:F2"/>
    <mergeCell ref="A4:AE4"/>
    <mergeCell ref="AH5:AH6"/>
    <mergeCell ref="L5:L6"/>
    <mergeCell ref="AE5:AE6"/>
    <mergeCell ref="AF5:AF6"/>
    <mergeCell ref="AG5:AG6"/>
    <mergeCell ref="AD5:AD6"/>
    <mergeCell ref="A3:AI3"/>
    <mergeCell ref="AI5:AI6"/>
    <mergeCell ref="A5:A6"/>
    <mergeCell ref="B5:B6"/>
    <mergeCell ref="C5:C6"/>
    <mergeCell ref="D5:D6"/>
    <mergeCell ref="E5:E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Ахметшина</cp:lastModifiedBy>
  <dcterms:created xsi:type="dcterms:W3CDTF">2024-07-01T07:08:04Z</dcterms:created>
  <dcterms:modified xsi:type="dcterms:W3CDTF">2026-04-16T04:13:49Z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